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L:\8_Javni poziv ESRR 2025_manjši\Priloge\"/>
    </mc:Choice>
  </mc:AlternateContent>
  <xr:revisionPtr revIDLastSave="0" documentId="13_ncr:1_{B1A7B116-1FA9-464A-B015-31E295B5F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vodila" sheetId="13" r:id="rId1"/>
    <sheet name="Partner 1 - VP" sheetId="1" r:id="rId2"/>
    <sheet name="Partner 2" sheetId="9" r:id="rId3"/>
    <sheet name="Partner 3" sheetId="10" r:id="rId4"/>
    <sheet name="Partner 4" sheetId="11" r:id="rId5"/>
    <sheet name="Partner 5" sheetId="8" r:id="rId6"/>
    <sheet name="Skupni" sheetId="7" r:id="rId7"/>
    <sheet name="Viri financiranja" sheetId="12" r:id="rId8"/>
    <sheet name="SE" sheetId="6" r:id="rId9"/>
  </sheets>
  <definedNames>
    <definedName name="_xlnm.Print_Area" localSheetId="1">'Partner 1 - VP'!$A$1:$I$62</definedName>
    <definedName name="_xlnm.Print_Area" localSheetId="2">'Partner 2'!$A$1:$J$62</definedName>
    <definedName name="_xlnm.Print_Area" localSheetId="3">'Partner 3'!$A$1:$I$62</definedName>
    <definedName name="_xlnm.Print_Area" localSheetId="4">'Partner 4'!$A$1:$H$62</definedName>
    <definedName name="_xlnm.Print_Area" localSheetId="5">'Partner 5'!$A$1:$J$62</definedName>
    <definedName name="_xlnm.Print_Area" localSheetId="6">Skupni!$A$1:$H$27</definedName>
  </definedNames>
  <calcPr calcId="191029"/>
</workbook>
</file>

<file path=xl/calcChain.xml><?xml version="1.0" encoding="utf-8"?>
<calcChain xmlns="http://schemas.openxmlformats.org/spreadsheetml/2006/main">
  <c r="E18" i="12" l="1"/>
  <c r="E19" i="12"/>
  <c r="E20" i="12"/>
  <c r="E17" i="12"/>
  <c r="E14" i="12"/>
  <c r="E11" i="12"/>
  <c r="E10" i="12"/>
  <c r="C22" i="7"/>
  <c r="D22" i="7"/>
  <c r="E22" i="7"/>
  <c r="F22" i="7"/>
  <c r="B22" i="7"/>
  <c r="C21" i="7"/>
  <c r="D21" i="7"/>
  <c r="E21" i="7"/>
  <c r="F21" i="7"/>
  <c r="B21" i="7"/>
  <c r="C19" i="7"/>
  <c r="D19" i="7"/>
  <c r="E19" i="7"/>
  <c r="F19" i="7"/>
  <c r="B19" i="7"/>
  <c r="D21" i="12" l="1"/>
  <c r="C21" i="12"/>
  <c r="B21" i="12"/>
  <c r="E21" i="12"/>
  <c r="D15" i="12"/>
  <c r="C15" i="12"/>
  <c r="B15" i="12"/>
  <c r="E15" i="12"/>
  <c r="D12" i="12"/>
  <c r="C12" i="12"/>
  <c r="B12" i="12"/>
  <c r="I53" i="11"/>
  <c r="H53" i="11"/>
  <c r="G53" i="11"/>
  <c r="F53" i="11"/>
  <c r="E53" i="11"/>
  <c r="I52" i="11"/>
  <c r="H52" i="11"/>
  <c r="G52" i="11"/>
  <c r="F52" i="11"/>
  <c r="E52" i="11"/>
  <c r="I51" i="11"/>
  <c r="H51" i="11"/>
  <c r="G51" i="11"/>
  <c r="F51" i="11"/>
  <c r="E51" i="11"/>
  <c r="I50" i="11"/>
  <c r="H50" i="11"/>
  <c r="G50" i="11"/>
  <c r="F50" i="11"/>
  <c r="E50" i="11"/>
  <c r="I49" i="11"/>
  <c r="H49" i="11"/>
  <c r="G49" i="11"/>
  <c r="F49" i="11"/>
  <c r="E49" i="11"/>
  <c r="I48" i="11"/>
  <c r="H48" i="11"/>
  <c r="G48" i="11"/>
  <c r="F48" i="11"/>
  <c r="E48" i="11"/>
  <c r="I47" i="11"/>
  <c r="H47" i="11"/>
  <c r="G47" i="11"/>
  <c r="F47" i="11"/>
  <c r="E47" i="11"/>
  <c r="I46" i="11"/>
  <c r="H46" i="11"/>
  <c r="G46" i="11"/>
  <c r="F46" i="11"/>
  <c r="E46" i="11"/>
  <c r="I45" i="11"/>
  <c r="H45" i="11"/>
  <c r="G45" i="11"/>
  <c r="F45" i="11"/>
  <c r="E45" i="11"/>
  <c r="I44" i="11"/>
  <c r="H44" i="11"/>
  <c r="G44" i="11"/>
  <c r="F44" i="11"/>
  <c r="E44" i="11"/>
  <c r="I43" i="11"/>
  <c r="H43" i="11"/>
  <c r="G43" i="11"/>
  <c r="F43" i="11"/>
  <c r="E43" i="11"/>
  <c r="I42" i="11"/>
  <c r="H42" i="11"/>
  <c r="G42" i="11"/>
  <c r="F42" i="11"/>
  <c r="E42" i="11"/>
  <c r="I41" i="11"/>
  <c r="H41" i="11"/>
  <c r="G41" i="11"/>
  <c r="F41" i="11"/>
  <c r="E41" i="11"/>
  <c r="I40" i="11"/>
  <c r="H40" i="11"/>
  <c r="G40" i="11"/>
  <c r="F40" i="11"/>
  <c r="E40" i="11"/>
  <c r="I39" i="11"/>
  <c r="H39" i="11"/>
  <c r="G39" i="11"/>
  <c r="F39" i="11"/>
  <c r="E39" i="11"/>
  <c r="I38" i="11"/>
  <c r="H38" i="11"/>
  <c r="G38" i="11"/>
  <c r="F38" i="11"/>
  <c r="E38" i="11"/>
  <c r="I37" i="11"/>
  <c r="H37" i="11"/>
  <c r="G37" i="11"/>
  <c r="F37" i="11"/>
  <c r="E37" i="11"/>
  <c r="I36" i="11"/>
  <c r="H36" i="11"/>
  <c r="G36" i="11"/>
  <c r="F36" i="11"/>
  <c r="F54" i="11" s="1"/>
  <c r="E36" i="11"/>
  <c r="I35" i="11"/>
  <c r="H35" i="11"/>
  <c r="G35" i="11"/>
  <c r="F35" i="11"/>
  <c r="E35" i="11"/>
  <c r="I34" i="11"/>
  <c r="H34" i="11"/>
  <c r="G34" i="11"/>
  <c r="F34" i="11"/>
  <c r="A61" i="11" s="1"/>
  <c r="E34" i="11"/>
  <c r="I28" i="11"/>
  <c r="H28" i="11"/>
  <c r="G28" i="11"/>
  <c r="F28" i="11"/>
  <c r="E28" i="11"/>
  <c r="I27" i="1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I14" i="11"/>
  <c r="H14" i="11"/>
  <c r="G14" i="11"/>
  <c r="F14" i="11"/>
  <c r="E14" i="11"/>
  <c r="I13" i="11"/>
  <c r="H13" i="11"/>
  <c r="G13" i="11"/>
  <c r="F13" i="11"/>
  <c r="E13" i="11"/>
  <c r="I12" i="11"/>
  <c r="H12" i="11"/>
  <c r="G12" i="11"/>
  <c r="F12" i="11"/>
  <c r="E12" i="11"/>
  <c r="I11" i="11"/>
  <c r="H11" i="11"/>
  <c r="G11" i="11"/>
  <c r="F11" i="11"/>
  <c r="E11" i="11"/>
  <c r="I10" i="11"/>
  <c r="H10" i="11"/>
  <c r="G10" i="11"/>
  <c r="F10" i="11"/>
  <c r="E10" i="11"/>
  <c r="I9" i="11"/>
  <c r="H9" i="11"/>
  <c r="G9" i="11"/>
  <c r="F9" i="11"/>
  <c r="F29" i="11" s="1"/>
  <c r="E9" i="11"/>
  <c r="I53" i="10"/>
  <c r="H53" i="10"/>
  <c r="G53" i="10"/>
  <c r="F53" i="10"/>
  <c r="E53" i="10"/>
  <c r="I52" i="10"/>
  <c r="H52" i="10"/>
  <c r="G52" i="10"/>
  <c r="F52" i="10"/>
  <c r="E52" i="10"/>
  <c r="I51" i="10"/>
  <c r="H51" i="10"/>
  <c r="G51" i="10"/>
  <c r="F51" i="10"/>
  <c r="E51" i="10"/>
  <c r="I50" i="10"/>
  <c r="H50" i="10"/>
  <c r="G50" i="10"/>
  <c r="F50" i="10"/>
  <c r="E50" i="10"/>
  <c r="I49" i="10"/>
  <c r="H49" i="10"/>
  <c r="G49" i="10"/>
  <c r="F49" i="10"/>
  <c r="E49" i="10"/>
  <c r="I48" i="10"/>
  <c r="H48" i="10"/>
  <c r="G48" i="10"/>
  <c r="F48" i="10"/>
  <c r="E48" i="10"/>
  <c r="I47" i="10"/>
  <c r="H47" i="10"/>
  <c r="G47" i="10"/>
  <c r="F47" i="10"/>
  <c r="E47" i="10"/>
  <c r="I46" i="10"/>
  <c r="H46" i="10"/>
  <c r="G46" i="10"/>
  <c r="F46" i="10"/>
  <c r="E46" i="10"/>
  <c r="I45" i="10"/>
  <c r="H45" i="10"/>
  <c r="G45" i="10"/>
  <c r="F45" i="10"/>
  <c r="E45" i="10"/>
  <c r="I44" i="10"/>
  <c r="H44" i="10"/>
  <c r="G44" i="10"/>
  <c r="F44" i="10"/>
  <c r="E44" i="10"/>
  <c r="I43" i="10"/>
  <c r="H43" i="10"/>
  <c r="G43" i="10"/>
  <c r="F43" i="10"/>
  <c r="E43" i="10"/>
  <c r="I42" i="10"/>
  <c r="H42" i="10"/>
  <c r="G42" i="10"/>
  <c r="F42" i="10"/>
  <c r="E42" i="10"/>
  <c r="I41" i="10"/>
  <c r="H41" i="10"/>
  <c r="G41" i="10"/>
  <c r="F41" i="10"/>
  <c r="E41" i="10"/>
  <c r="I40" i="10"/>
  <c r="H40" i="10"/>
  <c r="G40" i="10"/>
  <c r="F40" i="10"/>
  <c r="E40" i="10"/>
  <c r="I39" i="10"/>
  <c r="H39" i="10"/>
  <c r="G39" i="10"/>
  <c r="F39" i="10"/>
  <c r="E39" i="10"/>
  <c r="I38" i="10"/>
  <c r="H38" i="10"/>
  <c r="G38" i="10"/>
  <c r="F38" i="10"/>
  <c r="E38" i="10"/>
  <c r="I37" i="10"/>
  <c r="H37" i="10"/>
  <c r="G37" i="10"/>
  <c r="F37" i="10"/>
  <c r="E37" i="10"/>
  <c r="I36" i="10"/>
  <c r="H36" i="10"/>
  <c r="G36" i="10"/>
  <c r="F36" i="10"/>
  <c r="F54" i="10" s="1"/>
  <c r="E36" i="10"/>
  <c r="I35" i="10"/>
  <c r="H35" i="10"/>
  <c r="G35" i="10"/>
  <c r="F35" i="10"/>
  <c r="E35" i="10"/>
  <c r="I34" i="10"/>
  <c r="H34" i="10"/>
  <c r="G34" i="10"/>
  <c r="F34" i="10"/>
  <c r="E34" i="10"/>
  <c r="I28" i="10"/>
  <c r="H28" i="10"/>
  <c r="G28" i="10"/>
  <c r="F28" i="10"/>
  <c r="E28" i="10"/>
  <c r="I27" i="10"/>
  <c r="H27" i="10"/>
  <c r="G27" i="10"/>
  <c r="F27" i="10"/>
  <c r="E27" i="10"/>
  <c r="I26" i="10"/>
  <c r="H26" i="10"/>
  <c r="G26" i="10"/>
  <c r="F26" i="10"/>
  <c r="E26" i="10"/>
  <c r="I25" i="10"/>
  <c r="H25" i="10"/>
  <c r="G25" i="10"/>
  <c r="F25" i="10"/>
  <c r="E25" i="10"/>
  <c r="I24" i="10"/>
  <c r="H24" i="10"/>
  <c r="G24" i="10"/>
  <c r="F24" i="10"/>
  <c r="E24" i="10"/>
  <c r="I23" i="10"/>
  <c r="H23" i="10"/>
  <c r="G23" i="10"/>
  <c r="F23" i="10"/>
  <c r="E23" i="10"/>
  <c r="I22" i="10"/>
  <c r="H22" i="10"/>
  <c r="G22" i="10"/>
  <c r="F22" i="10"/>
  <c r="E22" i="10"/>
  <c r="I21" i="10"/>
  <c r="H21" i="10"/>
  <c r="G21" i="10"/>
  <c r="F21" i="10"/>
  <c r="E21" i="10"/>
  <c r="I20" i="10"/>
  <c r="H20" i="10"/>
  <c r="G20" i="10"/>
  <c r="F20" i="10"/>
  <c r="E20" i="10"/>
  <c r="I19" i="10"/>
  <c r="H19" i="10"/>
  <c r="G19" i="10"/>
  <c r="F19" i="10"/>
  <c r="E19" i="10"/>
  <c r="I18" i="10"/>
  <c r="H18" i="10"/>
  <c r="G18" i="10"/>
  <c r="F18" i="10"/>
  <c r="E18" i="10"/>
  <c r="I17" i="10"/>
  <c r="H17" i="10"/>
  <c r="G17" i="10"/>
  <c r="F17" i="10"/>
  <c r="E17" i="10"/>
  <c r="I16" i="10"/>
  <c r="H16" i="10"/>
  <c r="G16" i="10"/>
  <c r="F16" i="10"/>
  <c r="E16" i="10"/>
  <c r="I15" i="10"/>
  <c r="H15" i="10"/>
  <c r="G15" i="10"/>
  <c r="F15" i="10"/>
  <c r="E15" i="10"/>
  <c r="I14" i="10"/>
  <c r="H14" i="10"/>
  <c r="G14" i="10"/>
  <c r="F14" i="10"/>
  <c r="E14" i="10"/>
  <c r="I13" i="10"/>
  <c r="H13" i="10"/>
  <c r="G13" i="10"/>
  <c r="F13" i="10"/>
  <c r="E13" i="10"/>
  <c r="I12" i="10"/>
  <c r="H12" i="10"/>
  <c r="G12" i="10"/>
  <c r="F12" i="10"/>
  <c r="E12" i="10"/>
  <c r="I11" i="10"/>
  <c r="H11" i="10"/>
  <c r="G11" i="10"/>
  <c r="F11" i="10"/>
  <c r="E11" i="10"/>
  <c r="I10" i="10"/>
  <c r="H10" i="10"/>
  <c r="G10" i="10"/>
  <c r="F10" i="10"/>
  <c r="E10" i="10"/>
  <c r="H9" i="10"/>
  <c r="F9" i="10"/>
  <c r="F29" i="10" s="1"/>
  <c r="E9" i="10"/>
  <c r="I53" i="9"/>
  <c r="H53" i="9"/>
  <c r="G53" i="9"/>
  <c r="F53" i="9"/>
  <c r="E53" i="9"/>
  <c r="I52" i="9"/>
  <c r="H52" i="9"/>
  <c r="G52" i="9"/>
  <c r="F52" i="9"/>
  <c r="E52" i="9"/>
  <c r="I51" i="9"/>
  <c r="H51" i="9"/>
  <c r="G51" i="9"/>
  <c r="F51" i="9"/>
  <c r="E51" i="9"/>
  <c r="I50" i="9"/>
  <c r="H50" i="9"/>
  <c r="G50" i="9"/>
  <c r="F50" i="9"/>
  <c r="E50" i="9"/>
  <c r="I49" i="9"/>
  <c r="H49" i="9"/>
  <c r="G49" i="9"/>
  <c r="F49" i="9"/>
  <c r="E49" i="9"/>
  <c r="I48" i="9"/>
  <c r="H48" i="9"/>
  <c r="G48" i="9"/>
  <c r="F48" i="9"/>
  <c r="E48" i="9"/>
  <c r="I47" i="9"/>
  <c r="H47" i="9"/>
  <c r="G47" i="9"/>
  <c r="F47" i="9"/>
  <c r="E47" i="9"/>
  <c r="I46" i="9"/>
  <c r="H46" i="9"/>
  <c r="G46" i="9"/>
  <c r="F46" i="9"/>
  <c r="E46" i="9"/>
  <c r="I45" i="9"/>
  <c r="H45" i="9"/>
  <c r="G45" i="9"/>
  <c r="F45" i="9"/>
  <c r="E45" i="9"/>
  <c r="I44" i="9"/>
  <c r="H44" i="9"/>
  <c r="G44" i="9"/>
  <c r="F44" i="9"/>
  <c r="E44" i="9"/>
  <c r="I43" i="9"/>
  <c r="H43" i="9"/>
  <c r="G43" i="9"/>
  <c r="F43" i="9"/>
  <c r="E43" i="9"/>
  <c r="I42" i="9"/>
  <c r="H42" i="9"/>
  <c r="G42" i="9"/>
  <c r="F42" i="9"/>
  <c r="E42" i="9"/>
  <c r="I41" i="9"/>
  <c r="H41" i="9"/>
  <c r="G41" i="9"/>
  <c r="F41" i="9"/>
  <c r="E41" i="9"/>
  <c r="I40" i="9"/>
  <c r="H40" i="9"/>
  <c r="G40" i="9"/>
  <c r="F40" i="9"/>
  <c r="E40" i="9"/>
  <c r="I39" i="9"/>
  <c r="H39" i="9"/>
  <c r="G39" i="9"/>
  <c r="F39" i="9"/>
  <c r="E39" i="9"/>
  <c r="I38" i="9"/>
  <c r="H38" i="9"/>
  <c r="G38" i="9"/>
  <c r="F38" i="9"/>
  <c r="E38" i="9"/>
  <c r="I37" i="9"/>
  <c r="H37" i="9"/>
  <c r="G37" i="9"/>
  <c r="F37" i="9"/>
  <c r="E37" i="9"/>
  <c r="I36" i="9"/>
  <c r="H36" i="9"/>
  <c r="G36" i="9"/>
  <c r="F36" i="9"/>
  <c r="E36" i="9"/>
  <c r="I35" i="9"/>
  <c r="H35" i="9"/>
  <c r="G35" i="9"/>
  <c r="F35" i="9"/>
  <c r="E35" i="9"/>
  <c r="I34" i="9"/>
  <c r="H34" i="9"/>
  <c r="G34" i="9"/>
  <c r="F34" i="9"/>
  <c r="A61" i="9" s="1"/>
  <c r="E34" i="9"/>
  <c r="I28" i="9"/>
  <c r="H28" i="9"/>
  <c r="G28" i="9"/>
  <c r="F28" i="9"/>
  <c r="E28" i="9"/>
  <c r="I27" i="9"/>
  <c r="H27" i="9"/>
  <c r="G27" i="9"/>
  <c r="F27" i="9"/>
  <c r="E27" i="9"/>
  <c r="I26" i="9"/>
  <c r="H26" i="9"/>
  <c r="G26" i="9"/>
  <c r="F26" i="9"/>
  <c r="E26" i="9"/>
  <c r="I25" i="9"/>
  <c r="H25" i="9"/>
  <c r="G25" i="9"/>
  <c r="F25" i="9"/>
  <c r="E25" i="9"/>
  <c r="I24" i="9"/>
  <c r="H24" i="9"/>
  <c r="G24" i="9"/>
  <c r="F24" i="9"/>
  <c r="E24" i="9"/>
  <c r="I23" i="9"/>
  <c r="H23" i="9"/>
  <c r="G23" i="9"/>
  <c r="F23" i="9"/>
  <c r="E23" i="9"/>
  <c r="I22" i="9"/>
  <c r="H22" i="9"/>
  <c r="G22" i="9"/>
  <c r="F22" i="9"/>
  <c r="E22" i="9"/>
  <c r="I21" i="9"/>
  <c r="H21" i="9"/>
  <c r="G21" i="9"/>
  <c r="F21" i="9"/>
  <c r="E21" i="9"/>
  <c r="I20" i="9"/>
  <c r="H20" i="9"/>
  <c r="G20" i="9"/>
  <c r="F20" i="9"/>
  <c r="E20" i="9"/>
  <c r="I19" i="9"/>
  <c r="H19" i="9"/>
  <c r="G19" i="9"/>
  <c r="F19" i="9"/>
  <c r="E19" i="9"/>
  <c r="I18" i="9"/>
  <c r="H18" i="9"/>
  <c r="G18" i="9"/>
  <c r="F18" i="9"/>
  <c r="E18" i="9"/>
  <c r="I17" i="9"/>
  <c r="H17" i="9"/>
  <c r="G17" i="9"/>
  <c r="F17" i="9"/>
  <c r="E17" i="9"/>
  <c r="I16" i="9"/>
  <c r="H16" i="9"/>
  <c r="G16" i="9"/>
  <c r="F16" i="9"/>
  <c r="E16" i="9"/>
  <c r="I15" i="9"/>
  <c r="H15" i="9"/>
  <c r="G15" i="9"/>
  <c r="F15" i="9"/>
  <c r="E15" i="9"/>
  <c r="I14" i="9"/>
  <c r="H14" i="9"/>
  <c r="G14" i="9"/>
  <c r="F14" i="9"/>
  <c r="E14" i="9"/>
  <c r="I13" i="9"/>
  <c r="H13" i="9"/>
  <c r="G13" i="9"/>
  <c r="F13" i="9"/>
  <c r="E13" i="9"/>
  <c r="I12" i="9"/>
  <c r="H12" i="9"/>
  <c r="G12" i="9"/>
  <c r="F12" i="9"/>
  <c r="E12" i="9"/>
  <c r="I11" i="9"/>
  <c r="H11" i="9"/>
  <c r="G11" i="9"/>
  <c r="F11" i="9"/>
  <c r="E11" i="9"/>
  <c r="I10" i="9"/>
  <c r="H10" i="9"/>
  <c r="G10" i="9"/>
  <c r="F10" i="9"/>
  <c r="E10" i="9"/>
  <c r="I9" i="9"/>
  <c r="H9" i="9"/>
  <c r="G9" i="9"/>
  <c r="F9" i="9"/>
  <c r="F29" i="9" s="1"/>
  <c r="E9" i="9"/>
  <c r="I53" i="8"/>
  <c r="H53" i="8"/>
  <c r="G53" i="8"/>
  <c r="F53" i="8"/>
  <c r="E53" i="8"/>
  <c r="I52" i="8"/>
  <c r="H52" i="8"/>
  <c r="G52" i="8"/>
  <c r="F52" i="8"/>
  <c r="E52" i="8"/>
  <c r="I51" i="8"/>
  <c r="H51" i="8"/>
  <c r="G51" i="8"/>
  <c r="F51" i="8"/>
  <c r="E51" i="8"/>
  <c r="I50" i="8"/>
  <c r="H50" i="8"/>
  <c r="G50" i="8"/>
  <c r="F50" i="8"/>
  <c r="E50" i="8"/>
  <c r="I49" i="8"/>
  <c r="H49" i="8"/>
  <c r="G49" i="8"/>
  <c r="F49" i="8"/>
  <c r="E49" i="8"/>
  <c r="I48" i="8"/>
  <c r="H48" i="8"/>
  <c r="G48" i="8"/>
  <c r="F48" i="8"/>
  <c r="E48" i="8"/>
  <c r="I47" i="8"/>
  <c r="H47" i="8"/>
  <c r="G47" i="8"/>
  <c r="F47" i="8"/>
  <c r="E47" i="8"/>
  <c r="I46" i="8"/>
  <c r="H46" i="8"/>
  <c r="G46" i="8"/>
  <c r="F46" i="8"/>
  <c r="E46" i="8"/>
  <c r="I45" i="8"/>
  <c r="H45" i="8"/>
  <c r="G45" i="8"/>
  <c r="F45" i="8"/>
  <c r="E45" i="8"/>
  <c r="I44" i="8"/>
  <c r="H44" i="8"/>
  <c r="G44" i="8"/>
  <c r="F44" i="8"/>
  <c r="E44" i="8"/>
  <c r="I43" i="8"/>
  <c r="H43" i="8"/>
  <c r="G43" i="8"/>
  <c r="F43" i="8"/>
  <c r="E43" i="8"/>
  <c r="I42" i="8"/>
  <c r="H42" i="8"/>
  <c r="G42" i="8"/>
  <c r="F42" i="8"/>
  <c r="E42" i="8"/>
  <c r="I41" i="8"/>
  <c r="H41" i="8"/>
  <c r="G41" i="8"/>
  <c r="F41" i="8"/>
  <c r="E41" i="8"/>
  <c r="I40" i="8"/>
  <c r="H40" i="8"/>
  <c r="G40" i="8"/>
  <c r="F40" i="8"/>
  <c r="E40" i="8"/>
  <c r="I39" i="8"/>
  <c r="H39" i="8"/>
  <c r="G39" i="8"/>
  <c r="F39" i="8"/>
  <c r="E39" i="8"/>
  <c r="I38" i="8"/>
  <c r="H38" i="8"/>
  <c r="G38" i="8"/>
  <c r="F38" i="8"/>
  <c r="E38" i="8"/>
  <c r="I37" i="8"/>
  <c r="H37" i="8"/>
  <c r="G37" i="8"/>
  <c r="F37" i="8"/>
  <c r="E37" i="8"/>
  <c r="I36" i="8"/>
  <c r="H36" i="8"/>
  <c r="G36" i="8"/>
  <c r="F36" i="8"/>
  <c r="E36" i="8"/>
  <c r="I35" i="8"/>
  <c r="H35" i="8"/>
  <c r="G35" i="8"/>
  <c r="F35" i="8"/>
  <c r="E35" i="8"/>
  <c r="I34" i="8"/>
  <c r="H34" i="8"/>
  <c r="G34" i="8"/>
  <c r="F34" i="8"/>
  <c r="A61" i="8" s="1"/>
  <c r="E34" i="8"/>
  <c r="I28" i="8"/>
  <c r="H28" i="8"/>
  <c r="G28" i="8"/>
  <c r="F28" i="8"/>
  <c r="E28" i="8"/>
  <c r="I27" i="8"/>
  <c r="H27" i="8"/>
  <c r="G27" i="8"/>
  <c r="F27" i="8"/>
  <c r="E27" i="8"/>
  <c r="I26" i="8"/>
  <c r="H26" i="8"/>
  <c r="G26" i="8"/>
  <c r="F26" i="8"/>
  <c r="E26" i="8"/>
  <c r="I25" i="8"/>
  <c r="H25" i="8"/>
  <c r="G25" i="8"/>
  <c r="F25" i="8"/>
  <c r="E25" i="8"/>
  <c r="I24" i="8"/>
  <c r="H24" i="8"/>
  <c r="G24" i="8"/>
  <c r="F24" i="8"/>
  <c r="E24" i="8"/>
  <c r="I23" i="8"/>
  <c r="H23" i="8"/>
  <c r="G23" i="8"/>
  <c r="F23" i="8"/>
  <c r="E23" i="8"/>
  <c r="I22" i="8"/>
  <c r="H22" i="8"/>
  <c r="G22" i="8"/>
  <c r="F22" i="8"/>
  <c r="E22" i="8"/>
  <c r="I21" i="8"/>
  <c r="H21" i="8"/>
  <c r="G21" i="8"/>
  <c r="F21" i="8"/>
  <c r="E21" i="8"/>
  <c r="I20" i="8"/>
  <c r="H20" i="8"/>
  <c r="G20" i="8"/>
  <c r="F20" i="8"/>
  <c r="E20" i="8"/>
  <c r="I19" i="8"/>
  <c r="H19" i="8"/>
  <c r="G19" i="8"/>
  <c r="F19" i="8"/>
  <c r="E19" i="8"/>
  <c r="I18" i="8"/>
  <c r="H18" i="8"/>
  <c r="G18" i="8"/>
  <c r="F18" i="8"/>
  <c r="E18" i="8"/>
  <c r="I17" i="8"/>
  <c r="H17" i="8"/>
  <c r="G17" i="8"/>
  <c r="F17" i="8"/>
  <c r="E17" i="8"/>
  <c r="I16" i="8"/>
  <c r="H16" i="8"/>
  <c r="G16" i="8"/>
  <c r="F16" i="8"/>
  <c r="E16" i="8"/>
  <c r="I15" i="8"/>
  <c r="H15" i="8"/>
  <c r="G15" i="8"/>
  <c r="F15" i="8"/>
  <c r="E15" i="8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I9" i="8"/>
  <c r="H9" i="8"/>
  <c r="G9" i="8"/>
  <c r="F9" i="8"/>
  <c r="F29" i="8" s="1"/>
  <c r="E9" i="8"/>
  <c r="I53" i="1"/>
  <c r="H53" i="1"/>
  <c r="G53" i="1"/>
  <c r="F53" i="1"/>
  <c r="E53" i="1"/>
  <c r="I52" i="1"/>
  <c r="H52" i="1"/>
  <c r="G52" i="1"/>
  <c r="F52" i="1"/>
  <c r="E52" i="1"/>
  <c r="I51" i="1"/>
  <c r="H51" i="1"/>
  <c r="G51" i="1"/>
  <c r="F51" i="1"/>
  <c r="E51" i="1"/>
  <c r="I50" i="1"/>
  <c r="H50" i="1"/>
  <c r="G50" i="1"/>
  <c r="F50" i="1"/>
  <c r="E50" i="1"/>
  <c r="I49" i="1"/>
  <c r="H49" i="1"/>
  <c r="G49" i="1"/>
  <c r="F49" i="1"/>
  <c r="E49" i="1"/>
  <c r="I48" i="1"/>
  <c r="H48" i="1"/>
  <c r="G48" i="1"/>
  <c r="F48" i="1"/>
  <c r="E48" i="1"/>
  <c r="I47" i="1"/>
  <c r="H47" i="1"/>
  <c r="G47" i="1"/>
  <c r="F47" i="1"/>
  <c r="E47" i="1"/>
  <c r="I46" i="1"/>
  <c r="H46" i="1"/>
  <c r="G46" i="1"/>
  <c r="F46" i="1"/>
  <c r="E46" i="1"/>
  <c r="I45" i="1"/>
  <c r="H45" i="1"/>
  <c r="G45" i="1"/>
  <c r="F45" i="1"/>
  <c r="E45" i="1"/>
  <c r="I44" i="1"/>
  <c r="H44" i="1"/>
  <c r="G44" i="1"/>
  <c r="F44" i="1"/>
  <c r="E44" i="1"/>
  <c r="I43" i="1"/>
  <c r="H43" i="1"/>
  <c r="G43" i="1"/>
  <c r="F43" i="1"/>
  <c r="E43" i="1"/>
  <c r="I42" i="1"/>
  <c r="H42" i="1"/>
  <c r="G42" i="1"/>
  <c r="F42" i="1"/>
  <c r="E42" i="1"/>
  <c r="I41" i="1"/>
  <c r="H41" i="1"/>
  <c r="G41" i="1"/>
  <c r="F41" i="1"/>
  <c r="E41" i="1"/>
  <c r="I40" i="1"/>
  <c r="H40" i="1"/>
  <c r="G40" i="1"/>
  <c r="F40" i="1"/>
  <c r="E40" i="1"/>
  <c r="I39" i="1"/>
  <c r="H39" i="1"/>
  <c r="G39" i="1"/>
  <c r="F39" i="1"/>
  <c r="E39" i="1"/>
  <c r="I38" i="1"/>
  <c r="H38" i="1"/>
  <c r="G38" i="1"/>
  <c r="F38" i="1"/>
  <c r="E38" i="1"/>
  <c r="I37" i="1"/>
  <c r="H37" i="1"/>
  <c r="G37" i="1"/>
  <c r="F37" i="1"/>
  <c r="E37" i="1"/>
  <c r="I36" i="1"/>
  <c r="H36" i="1"/>
  <c r="G36" i="1"/>
  <c r="F36" i="1"/>
  <c r="E36" i="1"/>
  <c r="I35" i="1"/>
  <c r="H35" i="1"/>
  <c r="G35" i="1"/>
  <c r="F35" i="1"/>
  <c r="E35" i="1"/>
  <c r="H34" i="1"/>
  <c r="F34" i="1"/>
  <c r="E34" i="1"/>
  <c r="I28" i="1"/>
  <c r="H28" i="1"/>
  <c r="G28" i="1"/>
  <c r="F28" i="1"/>
  <c r="E28" i="1"/>
  <c r="I27" i="1"/>
  <c r="H27" i="1"/>
  <c r="G27" i="1"/>
  <c r="F27" i="1"/>
  <c r="E27" i="1"/>
  <c r="I26" i="1"/>
  <c r="H26" i="1"/>
  <c r="G26" i="1"/>
  <c r="F26" i="1"/>
  <c r="E26" i="1"/>
  <c r="I25" i="1"/>
  <c r="H25" i="1"/>
  <c r="G25" i="1"/>
  <c r="F25" i="1"/>
  <c r="E25" i="1"/>
  <c r="I24" i="1"/>
  <c r="H24" i="1"/>
  <c r="G24" i="1"/>
  <c r="F24" i="1"/>
  <c r="E24" i="1"/>
  <c r="I23" i="1"/>
  <c r="H23" i="1"/>
  <c r="G23" i="1"/>
  <c r="F23" i="1"/>
  <c r="E23" i="1"/>
  <c r="I22" i="1"/>
  <c r="H22" i="1"/>
  <c r="G22" i="1"/>
  <c r="F22" i="1"/>
  <c r="E22" i="1"/>
  <c r="I21" i="1"/>
  <c r="H21" i="1"/>
  <c r="G21" i="1"/>
  <c r="F21" i="1"/>
  <c r="E21" i="1"/>
  <c r="I20" i="1"/>
  <c r="H20" i="1"/>
  <c r="G20" i="1"/>
  <c r="F20" i="1"/>
  <c r="E20" i="1"/>
  <c r="I19" i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11" i="1"/>
  <c r="H11" i="1"/>
  <c r="G11" i="1"/>
  <c r="F11" i="1"/>
  <c r="E11" i="1"/>
  <c r="I10" i="1"/>
  <c r="H10" i="1"/>
  <c r="G10" i="1"/>
  <c r="F10" i="1"/>
  <c r="E10" i="1"/>
  <c r="H9" i="1"/>
  <c r="F9" i="1"/>
  <c r="E9" i="1"/>
  <c r="B22" i="12" l="1"/>
  <c r="C22" i="12"/>
  <c r="D22" i="12"/>
  <c r="G9" i="1"/>
  <c r="I9" i="1" s="1"/>
  <c r="G9" i="10"/>
  <c r="I9" i="10" s="1"/>
  <c r="A61" i="10"/>
  <c r="B20" i="7" s="1"/>
  <c r="G34" i="1"/>
  <c r="I34" i="1" s="1"/>
  <c r="E12" i="12"/>
  <c r="E22" i="12" s="1"/>
  <c r="G29" i="11"/>
  <c r="G30" i="11" s="1"/>
  <c r="G54" i="11"/>
  <c r="G55" i="11" s="1"/>
  <c r="B61" i="11"/>
  <c r="F30" i="11"/>
  <c r="F55" i="11"/>
  <c r="C61" i="11" s="1"/>
  <c r="G29" i="10"/>
  <c r="G30" i="10" s="1"/>
  <c r="D61" i="10" s="1"/>
  <c r="E20" i="7" s="1"/>
  <c r="G54" i="10"/>
  <c r="G55" i="10" s="1"/>
  <c r="B61" i="10"/>
  <c r="C20" i="7" s="1"/>
  <c r="F55" i="10"/>
  <c r="F30" i="10"/>
  <c r="G29" i="9"/>
  <c r="I29" i="9" s="1"/>
  <c r="I30" i="9" s="1"/>
  <c r="F54" i="9"/>
  <c r="F30" i="9"/>
  <c r="G30" i="8"/>
  <c r="G29" i="8"/>
  <c r="I29" i="8"/>
  <c r="I30" i="8" s="1"/>
  <c r="F54" i="8"/>
  <c r="F55" i="8" s="1"/>
  <c r="C61" i="8" s="1"/>
  <c r="F30" i="8"/>
  <c r="F29" i="1"/>
  <c r="G29" i="1" s="1"/>
  <c r="I29" i="1" s="1"/>
  <c r="I30" i="1" s="1"/>
  <c r="A61" i="1"/>
  <c r="B18" i="7" s="1"/>
  <c r="F54" i="1"/>
  <c r="F30" i="1" l="1"/>
  <c r="C12" i="7" s="1"/>
  <c r="B23" i="7"/>
  <c r="D61" i="11"/>
  <c r="I29" i="11"/>
  <c r="I30" i="11" s="1"/>
  <c r="I54" i="11"/>
  <c r="I55" i="11" s="1"/>
  <c r="I54" i="10"/>
  <c r="I55" i="10" s="1"/>
  <c r="C61" i="10"/>
  <c r="D20" i="7" s="1"/>
  <c r="I29" i="10"/>
  <c r="I30" i="10" s="1"/>
  <c r="C14" i="7" s="1"/>
  <c r="G54" i="9"/>
  <c r="G55" i="9" s="1"/>
  <c r="B61" i="9"/>
  <c r="F55" i="9"/>
  <c r="C61" i="9" s="1"/>
  <c r="G30" i="9"/>
  <c r="I54" i="8"/>
  <c r="I55" i="8" s="1"/>
  <c r="E61" i="8" s="1"/>
  <c r="B61" i="8"/>
  <c r="G54" i="8"/>
  <c r="G55" i="8" s="1"/>
  <c r="D61" i="8" s="1"/>
  <c r="G30" i="1"/>
  <c r="C13" i="7" s="1"/>
  <c r="G54" i="1"/>
  <c r="G55" i="1" s="1"/>
  <c r="D13" i="7" s="1"/>
  <c r="B61" i="1"/>
  <c r="C18" i="7" s="1"/>
  <c r="C23" i="7" s="1"/>
  <c r="F55" i="1"/>
  <c r="E13" i="7" l="1"/>
  <c r="C61" i="1"/>
  <c r="D18" i="7" s="1"/>
  <c r="D23" i="7" s="1"/>
  <c r="D12" i="7"/>
  <c r="E12" i="7" s="1"/>
  <c r="D61" i="1"/>
  <c r="E18" i="7" s="1"/>
  <c r="E23" i="7" s="1"/>
  <c r="E61" i="11"/>
  <c r="E61" i="10"/>
  <c r="F20" i="7" s="1"/>
  <c r="D61" i="9"/>
  <c r="I54" i="9"/>
  <c r="I55" i="9" s="1"/>
  <c r="E61" i="9" s="1"/>
  <c r="I54" i="1"/>
  <c r="I55" i="1" s="1"/>
  <c r="E61" i="1" l="1"/>
  <c r="F18" i="7" s="1"/>
  <c r="F23" i="7" s="1"/>
  <c r="D14" i="7"/>
  <c r="E14" i="7" s="1"/>
</calcChain>
</file>

<file path=xl/sharedStrings.xml><?xml version="1.0" encoding="utf-8"?>
<sst xmlns="http://schemas.openxmlformats.org/spreadsheetml/2006/main" count="622" uniqueCount="82">
  <si>
    <t xml:space="preserve">Naziv projekta: </t>
  </si>
  <si>
    <t>Trajanje projekta:</t>
  </si>
  <si>
    <t>VRSTA STROŠKA</t>
  </si>
  <si>
    <t>TIP DELA</t>
  </si>
  <si>
    <t>ŠT. OPRAVLJENIH UR NA PROJEKTU</t>
  </si>
  <si>
    <t>URNA POSTAVKA (EUR)</t>
  </si>
  <si>
    <t>SKUPNI UPRAVIČENI STROŠKI (EUR)</t>
  </si>
  <si>
    <t>ZNESEK SOFINANCIRANJA oz. POGODBENA VREDNOST (EUR)</t>
  </si>
  <si>
    <t>ODSTOTEK SOFINANCIRANJA oz. POGODBENA STOPNJA</t>
  </si>
  <si>
    <t>IZBERI</t>
  </si>
  <si>
    <t>PRS - PREOSTALI STROŠKI, KI NISO STROŠKI OSEBJA (40 %)</t>
  </si>
  <si>
    <t>Preostale projektne aktivnosti</t>
  </si>
  <si>
    <t>SKUPAJ</t>
  </si>
  <si>
    <t>VREDNOST PROJEKTA - SKUPAJ</t>
  </si>
  <si>
    <t>SKUPNI UPRAVIČENI NEPOSREDNI STROŠKI OSEBJA</t>
  </si>
  <si>
    <t>PREOSTALI STROŠKI, KI NISO STROŠKI OSEBJA (PAVŠAL)</t>
  </si>
  <si>
    <t>ZNESEK SOFINANCIRANJA (EUR)</t>
  </si>
  <si>
    <t>VREDNOST PROJEKTA - VODILNI PARTNER</t>
  </si>
  <si>
    <t>VREDNOST PROJEKTA - PARTNER 2</t>
  </si>
  <si>
    <t>VREDNOST PROJEKTA - PARTNER 3</t>
  </si>
  <si>
    <t>-</t>
  </si>
  <si>
    <t>Vodenje in koordinacija</t>
  </si>
  <si>
    <t>Strokovna in tehnična pomoč</t>
  </si>
  <si>
    <t>Izvajanje neindustrijske dejavnosti</t>
  </si>
  <si>
    <t>Prostovoljsko delo - vsebinsko</t>
  </si>
  <si>
    <t>Prostovoljsko delo - organizacisko</t>
  </si>
  <si>
    <t>Prostovoljsko delo - drugo</t>
  </si>
  <si>
    <t xml:space="preserve">Naziv vodilnega partnerja: </t>
  </si>
  <si>
    <t xml:space="preserve">Naziv partnerja 2: </t>
  </si>
  <si>
    <t xml:space="preserve">Naziv partnerja 3: </t>
  </si>
  <si>
    <t>VREDNOST PROJEKTA - PARTNER 4</t>
  </si>
  <si>
    <t xml:space="preserve">Naziv partnerja 4: </t>
  </si>
  <si>
    <t>V tabeli se navaja celotna vrednost projekta</t>
  </si>
  <si>
    <r>
      <rPr>
        <b/>
        <sz val="11"/>
        <color indexed="8"/>
        <rFont val="Arial"/>
        <family val="2"/>
        <charset val="238"/>
      </rPr>
      <t xml:space="preserve">Finančna konstrukcija projekta po letih in virih financiranja </t>
    </r>
    <r>
      <rPr>
        <sz val="11"/>
        <color indexed="8"/>
        <rFont val="Arial"/>
        <family val="2"/>
        <charset val="238"/>
      </rPr>
      <t>(v EUR, na 2 decimalki)</t>
    </r>
  </si>
  <si>
    <t>Vir financiranja</t>
  </si>
  <si>
    <t>Drugo</t>
  </si>
  <si>
    <t>Ostali partnerji v projektu</t>
  </si>
  <si>
    <t>SKUPAJ VSI VIRI (A+B+C)</t>
  </si>
  <si>
    <t>Faza 1</t>
  </si>
  <si>
    <t>Faza 2</t>
  </si>
  <si>
    <t>Skupaj</t>
  </si>
  <si>
    <t>PARTNERJI</t>
  </si>
  <si>
    <t>VODILNI PARTNER - PARTNER 1</t>
  </si>
  <si>
    <t>PARTNER 2</t>
  </si>
  <si>
    <t>PARTNER 3</t>
  </si>
  <si>
    <t>PARTNER 4</t>
  </si>
  <si>
    <t>PARTNER 5</t>
  </si>
  <si>
    <t>DELOVNI SKLOPI / AKTIVNOSTI 1. FAZA</t>
  </si>
  <si>
    <t>DELOVNI SKLOPI / AKTIVNOSTI 2. FAZA</t>
  </si>
  <si>
    <t xml:space="preserve">Naziv partnerja 5: </t>
  </si>
  <si>
    <t>VREDNOST PROJEKTA - PARTNER 5</t>
  </si>
  <si>
    <t>V primeru partnerskega projekta izpolnite število zavihkov v excelu glede na število partnerjev (obrazec je pripravljen za 5 partnerjev)
v zavihku "skupni" se bodo vrednosti samodejno izpisovale na podlagi vnesenih podatkov.</t>
  </si>
  <si>
    <t xml:space="preserve">V stolpec DELOVNI SKLOP / AKTIVNOSTI 1. FAZA skladno s prijavnico vpisujete delovni sklop oziroma aktivnosti za 1. fazo. </t>
  </si>
  <si>
    <t xml:space="preserve">V primeru izbire 2 faz (kadar vrednost posameznega projekta znaša več kot 20.000€ se lahko izvaja v dveh fazah, s tem da posamezni zahtevek za izplačilo ne sme biti nižji od 5.000€) v stolpec DELOVNI SKLOP / AKTIVNOSTI 2. FAZA skladno s prijavnico vpisujete delovni sklop oziroma aktivnosti za 2. fazo. </t>
  </si>
  <si>
    <t>LASTNA UDELEŽBA (EUR)</t>
  </si>
  <si>
    <t>Podpis in žig vodilnega partnerja</t>
  </si>
  <si>
    <t>Stolpec TIP DELA ima na voljo spustni seznam iz katerega lahko izberete naslednje vrste neposrednih stroškov osebja z naslednjimi urami opravljenega dela: 
Vodenje in koordinacija - 23,33
Strokovna in tehnična pomoč - 17,89
Izvajanje neindustrijske dejavnosti - 13,24
Prostovoljsko delo – organizacijsko - 13,00
Prostovoljsko delo – vsebinsko - 10,00
Prostovoljsko delo – drugo - 6,00</t>
  </si>
  <si>
    <t xml:space="preserve">V naslednje stolpce ne vnašate ničesar, saj so sestavljeni s formulami, pazite da formule ne izbrišete: </t>
  </si>
  <si>
    <t>Stolpec URNA POSTAVKA (EUR) se s formulo samodejno prikaže glede na izbrani tipa dela.</t>
  </si>
  <si>
    <t>Stolpec SKUPNI UPRAVIČENI STROŠKI (EUR) se s formulo samodejno izračuna iz izbranega tipa dela ter vpisanega števila opravljenih ur.</t>
  </si>
  <si>
    <t xml:space="preserve">Stolpec ZNESEK SOFINANCIRANJA oz. POGODBENA VREDNOST (EUR) se s formulo samodejno izračuna na podlagi izbrane vrste stroška upravičene vrednosti ter izbranega odstotka sofinanciranja v vrednosti 80%. </t>
  </si>
  <si>
    <t xml:space="preserve">Stolpec LASTNA UDELEŽBA (EUR) se s formulo samodejno izračuna kot razlika med vrednostjo 
skupnega upravičenega stroška (eur) in zneska sofinanciranja. </t>
  </si>
  <si>
    <t xml:space="preserve">Plan črpanja leto 2026     </t>
  </si>
  <si>
    <t xml:space="preserve">Plan črpanja leto 2027    </t>
  </si>
  <si>
    <t xml:space="preserve">Plan črpanja leto 2028    </t>
  </si>
  <si>
    <t>Partner 2</t>
  </si>
  <si>
    <t>Partner 3</t>
  </si>
  <si>
    <t>Partner 4</t>
  </si>
  <si>
    <t>Partner 5</t>
  </si>
  <si>
    <t>C) Skupaj lastni viri partnerjev</t>
  </si>
  <si>
    <t>A) Skupaj nepovratna sredstva</t>
  </si>
  <si>
    <t>Vlagatelj / vodilni partner</t>
  </si>
  <si>
    <t>Partner 1</t>
  </si>
  <si>
    <t>B) Skupaj lasten vir vodilnega partnerja</t>
  </si>
  <si>
    <t>MKRR - ESRR (Z-EU + SLO udeležba)</t>
  </si>
  <si>
    <t>Izpolnite zavihek viri finaciranja za podatke: Finančna konstrukcija projekta po letih in virih financiranja, pri čemer upoštevajte, da v tabelo vnesite povzetek virov financiranja za celotne stroške projekta (upravičene in neupravičene) ter da zaprošen znesek za sofinanciranje nepovratnih sredstev predstavlja 80 % upravičenih stroškov projekta.</t>
  </si>
  <si>
    <t>Nepovratna sredstva</t>
  </si>
  <si>
    <t xml:space="preserve">V stolpec ŠT. OPRAVLJENIH UR NA PROJEKTU vnesite vrednosti s celim številom. </t>
  </si>
  <si>
    <t xml:space="preserve">Navodila za izpolnjevanje finančnega načrta projekta neinvesticijske narave: </t>
  </si>
  <si>
    <t xml:space="preserve">Po potrebi pri izpolnjevanju dodajte vrstice, s tem da ste pozorni, da se prenesejo tudi formule v pred nastavljenih celicah. Vrstice s celicami lahko po potrebi tudi izbrišete, ne brišite pa stolpcev z vsebino. </t>
  </si>
  <si>
    <t xml:space="preserve">Stolpec ODSTOTEK SOFINANCIRANJA oz. POGODBENA STOPNJA se samodejno prikaže na podlagi izbrane stopnje sofinanciranja. </t>
  </si>
  <si>
    <t xml:space="preserve">Stolpec VRSTA STROŠKA ima spustni seznam s stroškom Neposredni stroški osebja ter preostale stroške, ki niso stroški osebja v 40% vrednosti neposrednih stroškov.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</si>
</sst>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rgb="FFBFBFBF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3">
    <xf numFmtId="0" fontId="0" fillId="0" borderId="0" xfId="0"/>
    <xf numFmtId="0" fontId="0" fillId="3" borderId="2" xfId="0" applyFill="1" applyBorder="1"/>
    <xf numFmtId="4" fontId="0" fillId="3" borderId="2" xfId="0" applyNumberFormat="1" applyFill="1" applyBorder="1"/>
    <xf numFmtId="4" fontId="0" fillId="3" borderId="1" xfId="0" applyNumberFormat="1" applyFill="1" applyBorder="1"/>
    <xf numFmtId="4" fontId="0" fillId="3" borderId="2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6" fillId="0" borderId="11" xfId="0" applyNumberFormat="1" applyFont="1" applyBorder="1" applyAlignment="1" applyProtection="1">
      <alignment horizontal="center"/>
      <protection hidden="1"/>
    </xf>
    <xf numFmtId="0" fontId="2" fillId="0" borderId="11" xfId="0" applyFont="1" applyBorder="1"/>
    <xf numFmtId="0" fontId="2" fillId="0" borderId="0" xfId="0" applyFont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3" borderId="12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3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3" fillId="3" borderId="18" xfId="0" applyFont="1" applyFill="1" applyBorder="1"/>
    <xf numFmtId="0" fontId="2" fillId="3" borderId="0" xfId="0" applyFont="1" applyFill="1"/>
    <xf numFmtId="0" fontId="2" fillId="3" borderId="19" xfId="0" applyFont="1" applyFill="1" applyBorder="1"/>
    <xf numFmtId="0" fontId="3" fillId="3" borderId="20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7" fillId="4" borderId="23" xfId="1" applyFont="1" applyFill="1" applyBorder="1" applyAlignment="1" applyProtection="1">
      <alignment horizontal="left" vertical="center" wrapText="1"/>
      <protection locked="0"/>
    </xf>
    <xf numFmtId="0" fontId="7" fillId="4" borderId="26" xfId="1" applyFont="1" applyFill="1" applyBorder="1" applyAlignment="1" applyProtection="1">
      <alignment vertical="center" wrapText="1"/>
      <protection locked="0"/>
    </xf>
    <xf numFmtId="0" fontId="10" fillId="3" borderId="0" xfId="1" applyFont="1" applyFill="1" applyAlignment="1" applyProtection="1">
      <alignment vertical="center"/>
      <protection locked="0"/>
    </xf>
    <xf numFmtId="0" fontId="3" fillId="3" borderId="0" xfId="0" applyFont="1" applyFill="1"/>
    <xf numFmtId="0" fontId="2" fillId="2" borderId="7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/>
    </xf>
    <xf numFmtId="4" fontId="8" fillId="5" borderId="1" xfId="0" applyNumberFormat="1" applyFont="1" applyFill="1" applyBorder="1" applyAlignment="1" applyProtection="1">
      <alignment horizontal="center"/>
      <protection hidden="1"/>
    </xf>
    <xf numFmtId="3" fontId="8" fillId="5" borderId="1" xfId="0" applyNumberFormat="1" applyFont="1" applyFill="1" applyBorder="1" applyAlignment="1" applyProtection="1">
      <alignment horizontal="center"/>
      <protection hidden="1"/>
    </xf>
    <xf numFmtId="3" fontId="8" fillId="5" borderId="1" xfId="0" applyNumberFormat="1" applyFont="1" applyFill="1" applyBorder="1" applyAlignment="1" applyProtection="1">
      <alignment horizontal="center"/>
      <protection locked="0"/>
    </xf>
    <xf numFmtId="4" fontId="2" fillId="5" borderId="6" xfId="0" applyNumberFormat="1" applyFont="1" applyFill="1" applyBorder="1" applyAlignment="1">
      <alignment horizontal="center"/>
    </xf>
    <xf numFmtId="4" fontId="8" fillId="5" borderId="6" xfId="0" applyNumberFormat="1" applyFont="1" applyFill="1" applyBorder="1" applyAlignment="1" applyProtection="1">
      <alignment horizontal="center"/>
      <protection hidden="1"/>
    </xf>
    <xf numFmtId="4" fontId="8" fillId="5" borderId="2" xfId="0" applyNumberFormat="1" applyFont="1" applyFill="1" applyBorder="1" applyAlignment="1" applyProtection="1">
      <alignment horizontal="center"/>
      <protection hidden="1"/>
    </xf>
    <xf numFmtId="3" fontId="8" fillId="5" borderId="6" xfId="0" applyNumberFormat="1" applyFont="1" applyFill="1" applyBorder="1" applyAlignment="1" applyProtection="1">
      <alignment horizontal="center"/>
      <protection hidden="1"/>
    </xf>
    <xf numFmtId="4" fontId="2" fillId="5" borderId="7" xfId="0" applyNumberFormat="1" applyFont="1" applyFill="1" applyBorder="1" applyAlignment="1">
      <alignment horizontal="center"/>
    </xf>
    <xf numFmtId="4" fontId="8" fillId="5" borderId="7" xfId="0" applyNumberFormat="1" applyFont="1" applyFill="1" applyBorder="1" applyAlignment="1" applyProtection="1">
      <alignment horizontal="center"/>
      <protection hidden="1"/>
    </xf>
    <xf numFmtId="3" fontId="8" fillId="5" borderId="7" xfId="0" applyNumberFormat="1" applyFont="1" applyFill="1" applyBorder="1" applyAlignment="1" applyProtection="1">
      <alignment horizontal="center"/>
      <protection hidden="1"/>
    </xf>
    <xf numFmtId="0" fontId="2" fillId="5" borderId="7" xfId="0" applyFont="1" applyFill="1" applyBorder="1"/>
    <xf numFmtId="4" fontId="2" fillId="5" borderId="2" xfId="0" applyNumberFormat="1" applyFont="1" applyFill="1" applyBorder="1" applyAlignment="1">
      <alignment horizontal="center"/>
    </xf>
    <xf numFmtId="3" fontId="8" fillId="5" borderId="2" xfId="0" applyNumberFormat="1" applyFont="1" applyFill="1" applyBorder="1" applyAlignment="1" applyProtection="1">
      <alignment horizontal="center"/>
      <protection hidden="1"/>
    </xf>
    <xf numFmtId="3" fontId="8" fillId="5" borderId="10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 hidden="1"/>
    </xf>
    <xf numFmtId="3" fontId="2" fillId="3" borderId="6" xfId="0" applyNumberFormat="1" applyFont="1" applyFill="1" applyBorder="1" applyAlignment="1" applyProtection="1">
      <alignment horizontal="center"/>
      <protection locked="0" hidden="1"/>
    </xf>
    <xf numFmtId="0" fontId="6" fillId="4" borderId="4" xfId="0" applyFont="1" applyFill="1" applyBorder="1" applyAlignment="1">
      <alignment horizontal="center"/>
    </xf>
    <xf numFmtId="4" fontId="7" fillId="4" borderId="4" xfId="0" applyNumberFormat="1" applyFont="1" applyFill="1" applyBorder="1" applyAlignment="1" applyProtection="1">
      <alignment horizontal="center"/>
      <protection hidden="1"/>
    </xf>
    <xf numFmtId="4" fontId="6" fillId="4" borderId="8" xfId="0" applyNumberFormat="1" applyFont="1" applyFill="1" applyBorder="1" applyAlignment="1" applyProtection="1">
      <alignment horizontal="center"/>
      <protection hidden="1"/>
    </xf>
    <xf numFmtId="4" fontId="6" fillId="4" borderId="8" xfId="0" applyNumberFormat="1" applyFont="1" applyFill="1" applyBorder="1" applyAlignment="1">
      <alignment horizontal="center"/>
    </xf>
    <xf numFmtId="0" fontId="6" fillId="4" borderId="4" xfId="0" applyFont="1" applyFill="1" applyBorder="1" applyAlignment="1" applyProtection="1">
      <alignment horizontal="center"/>
      <protection hidden="1"/>
    </xf>
    <xf numFmtId="0" fontId="6" fillId="4" borderId="10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hidden="1"/>
    </xf>
    <xf numFmtId="0" fontId="6" fillId="6" borderId="9" xfId="0" applyFont="1" applyFill="1" applyBorder="1" applyAlignment="1" applyProtection="1">
      <alignment horizontal="center" vertical="center" wrapText="1"/>
      <protection hidden="1"/>
    </xf>
    <xf numFmtId="4" fontId="6" fillId="7" borderId="1" xfId="0" applyNumberFormat="1" applyFont="1" applyFill="1" applyBorder="1" applyAlignment="1" applyProtection="1">
      <alignment horizontal="center"/>
      <protection hidden="1"/>
    </xf>
    <xf numFmtId="4" fontId="6" fillId="7" borderId="9" xfId="0" applyNumberFormat="1" applyFont="1" applyFill="1" applyBorder="1" applyAlignment="1" applyProtection="1">
      <alignment horizontal="center"/>
      <protection hidden="1"/>
    </xf>
    <xf numFmtId="0" fontId="11" fillId="0" borderId="0" xfId="0" applyFont="1"/>
    <xf numFmtId="0" fontId="12" fillId="0" borderId="0" xfId="0" applyFont="1" applyAlignment="1">
      <alignment horizontal="right"/>
    </xf>
    <xf numFmtId="0" fontId="14" fillId="8" borderId="29" xfId="0" applyFont="1" applyFill="1" applyBorder="1" applyAlignment="1">
      <alignment horizontal="left" wrapText="1"/>
    </xf>
    <xf numFmtId="0" fontId="17" fillId="3" borderId="32" xfId="0" applyFont="1" applyFill="1" applyBorder="1"/>
    <xf numFmtId="4" fontId="17" fillId="3" borderId="1" xfId="0" applyNumberFormat="1" applyFont="1" applyFill="1" applyBorder="1" applyAlignment="1" applyProtection="1">
      <alignment horizontal="right" wrapText="1"/>
      <protection locked="0"/>
    </xf>
    <xf numFmtId="4" fontId="17" fillId="3" borderId="33" xfId="0" applyNumberFormat="1" applyFont="1" applyFill="1" applyBorder="1" applyAlignment="1">
      <alignment horizontal="right" wrapText="1"/>
    </xf>
    <xf numFmtId="4" fontId="14" fillId="10" borderId="35" xfId="0" applyNumberFormat="1" applyFont="1" applyFill="1" applyBorder="1" applyAlignment="1">
      <alignment horizontal="right" wrapText="1"/>
    </xf>
    <xf numFmtId="4" fontId="14" fillId="10" borderId="36" xfId="0" applyNumberFormat="1" applyFont="1" applyFill="1" applyBorder="1" applyAlignment="1">
      <alignment horizontal="right" wrapText="1"/>
    </xf>
    <xf numFmtId="0" fontId="16" fillId="9" borderId="39" xfId="0" applyFont="1" applyFill="1" applyBorder="1"/>
    <xf numFmtId="0" fontId="2" fillId="9" borderId="40" xfId="0" applyFont="1" applyFill="1" applyBorder="1"/>
    <xf numFmtId="0" fontId="2" fillId="9" borderId="41" xfId="0" applyFont="1" applyFill="1" applyBorder="1"/>
    <xf numFmtId="0" fontId="14" fillId="5" borderId="15" xfId="0" applyFont="1" applyFill="1" applyBorder="1"/>
    <xf numFmtId="4" fontId="14" fillId="5" borderId="42" xfId="0" applyNumberFormat="1" applyFont="1" applyFill="1" applyBorder="1"/>
    <xf numFmtId="4" fontId="14" fillId="5" borderId="43" xfId="0" applyNumberFormat="1" applyFont="1" applyFill="1" applyBorder="1"/>
    <xf numFmtId="0" fontId="11" fillId="4" borderId="34" xfId="0" applyFont="1" applyFill="1" applyBorder="1"/>
    <xf numFmtId="4" fontId="11" fillId="4" borderId="35" xfId="0" applyNumberFormat="1" applyFont="1" applyFill="1" applyBorder="1"/>
    <xf numFmtId="4" fontId="11" fillId="4" borderId="36" xfId="0" applyNumberFormat="1" applyFont="1" applyFill="1" applyBorder="1"/>
    <xf numFmtId="0" fontId="0" fillId="3" borderId="0" xfId="0" applyFill="1"/>
    <xf numFmtId="0" fontId="2" fillId="0" borderId="29" xfId="0" applyFont="1" applyBorder="1"/>
    <xf numFmtId="0" fontId="8" fillId="3" borderId="32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46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 applyProtection="1">
      <alignment horizontal="center" vertical="center"/>
      <protection hidden="1"/>
    </xf>
    <xf numFmtId="0" fontId="6" fillId="4" borderId="50" xfId="0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>
      <alignment horizontal="center"/>
    </xf>
    <xf numFmtId="0" fontId="6" fillId="4" borderId="8" xfId="0" applyFont="1" applyFill="1" applyBorder="1" applyAlignment="1" applyProtection="1">
      <alignment vertical="center" wrapText="1"/>
      <protection hidden="1"/>
    </xf>
    <xf numFmtId="0" fontId="7" fillId="3" borderId="0" xfId="1" applyFont="1" applyFill="1" applyAlignment="1" applyProtection="1">
      <alignment vertical="center" wrapText="1"/>
      <protection locked="0"/>
    </xf>
    <xf numFmtId="0" fontId="10" fillId="3" borderId="0" xfId="1" applyFont="1" applyFill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vertical="center" wrapText="1"/>
      <protection hidden="1"/>
    </xf>
    <xf numFmtId="0" fontId="6" fillId="6" borderId="29" xfId="0" applyFont="1" applyFill="1" applyBorder="1" applyAlignment="1" applyProtection="1">
      <alignment horizontal="center" vertical="center" wrapText="1"/>
      <protection hidden="1"/>
    </xf>
    <xf numFmtId="0" fontId="6" fillId="6" borderId="30" xfId="0" applyFont="1" applyFill="1" applyBorder="1" applyAlignment="1" applyProtection="1">
      <alignment horizontal="center" vertical="center" wrapText="1"/>
      <protection hidden="1"/>
    </xf>
    <xf numFmtId="0" fontId="6" fillId="6" borderId="45" xfId="0" applyFont="1" applyFill="1" applyBorder="1" applyAlignment="1" applyProtection="1">
      <alignment horizontal="center" vertical="center" wrapText="1"/>
      <protection hidden="1"/>
    </xf>
    <xf numFmtId="0" fontId="6" fillId="6" borderId="3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2" fillId="0" borderId="3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6" fillId="0" borderId="23" xfId="0" applyNumberFormat="1" applyFont="1" applyBorder="1" applyAlignment="1">
      <alignment horizontal="center"/>
    </xf>
    <xf numFmtId="4" fontId="6" fillId="0" borderId="44" xfId="0" applyNumberFormat="1" applyFont="1" applyBorder="1" applyAlignment="1">
      <alignment horizontal="center"/>
    </xf>
    <xf numFmtId="4" fontId="2" fillId="0" borderId="47" xfId="0" applyNumberFormat="1" applyFont="1" applyBorder="1" applyAlignment="1">
      <alignment horizontal="center"/>
    </xf>
    <xf numFmtId="4" fontId="2" fillId="0" borderId="48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4" fontId="2" fillId="0" borderId="5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6" fillId="11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2" fillId="11" borderId="9" xfId="0" applyFont="1" applyFill="1" applyBorder="1" applyAlignment="1" applyProtection="1">
      <alignment horizontal="center" wrapText="1"/>
      <protection locked="0"/>
    </xf>
    <xf numFmtId="0" fontId="2" fillId="8" borderId="1" xfId="0" applyFont="1" applyFill="1" applyBorder="1" applyProtection="1">
      <protection locked="0"/>
    </xf>
    <xf numFmtId="0" fontId="2" fillId="8" borderId="5" xfId="0" applyFont="1" applyFill="1" applyBorder="1" applyProtection="1">
      <protection locked="0"/>
    </xf>
    <xf numFmtId="0" fontId="2" fillId="8" borderId="6" xfId="0" applyFont="1" applyFill="1" applyBorder="1" applyProtection="1">
      <protection locked="0"/>
    </xf>
    <xf numFmtId="0" fontId="2" fillId="8" borderId="3" xfId="0" applyFont="1" applyFill="1" applyBorder="1" applyProtection="1">
      <protection locked="0"/>
    </xf>
    <xf numFmtId="0" fontId="2" fillId="8" borderId="2" xfId="0" applyFont="1" applyFill="1" applyBorder="1" applyProtection="1">
      <protection locked="0"/>
    </xf>
    <xf numFmtId="0" fontId="14" fillId="10" borderId="34" xfId="0" applyFont="1" applyFill="1" applyBorder="1" applyAlignment="1">
      <alignment horizontal="left" wrapText="1"/>
    </xf>
    <xf numFmtId="0" fontId="6" fillId="0" borderId="0" xfId="0" applyFont="1"/>
    <xf numFmtId="0" fontId="14" fillId="5" borderId="4" xfId="0" applyFont="1" applyFill="1" applyBorder="1"/>
    <xf numFmtId="0" fontId="21" fillId="3" borderId="32" xfId="0" applyFont="1" applyFill="1" applyBorder="1" applyProtection="1">
      <protection locked="0"/>
    </xf>
    <xf numFmtId="0" fontId="16" fillId="9" borderId="32" xfId="0" applyFont="1" applyFill="1" applyBorder="1" applyAlignment="1">
      <alignment wrapText="1"/>
    </xf>
    <xf numFmtId="0" fontId="16" fillId="9" borderId="1" xfId="0" applyFont="1" applyFill="1" applyBorder="1" applyAlignment="1">
      <alignment wrapText="1"/>
    </xf>
    <xf numFmtId="0" fontId="16" fillId="9" borderId="33" xfId="0" applyFont="1" applyFill="1" applyBorder="1" applyAlignment="1">
      <alignment wrapText="1"/>
    </xf>
    <xf numFmtId="4" fontId="14" fillId="5" borderId="35" xfId="0" applyNumberFormat="1" applyFont="1" applyFill="1" applyBorder="1"/>
    <xf numFmtId="4" fontId="14" fillId="5" borderId="36" xfId="0" applyNumberFormat="1" applyFont="1" applyFill="1" applyBorder="1"/>
    <xf numFmtId="0" fontId="15" fillId="8" borderId="30" xfId="0" applyFont="1" applyFill="1" applyBorder="1" applyAlignment="1" applyProtection="1">
      <alignment horizontal="right" wrapText="1"/>
      <protection locked="0"/>
    </xf>
    <xf numFmtId="0" fontId="15" fillId="8" borderId="31" xfId="0" applyFont="1" applyFill="1" applyBorder="1" applyAlignment="1">
      <alignment horizontal="right" wrapText="1"/>
    </xf>
    <xf numFmtId="0" fontId="14" fillId="0" borderId="0" xfId="0" applyFont="1"/>
    <xf numFmtId="0" fontId="19" fillId="0" borderId="1" xfId="0" applyFont="1" applyBorder="1"/>
    <xf numFmtId="0" fontId="1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8" fillId="0" borderId="1" xfId="0" applyFont="1" applyBorder="1"/>
    <xf numFmtId="0" fontId="10" fillId="3" borderId="23" xfId="1" applyFont="1" applyFill="1" applyBorder="1" applyAlignment="1" applyProtection="1">
      <alignment horizontal="left" vertical="center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10" fillId="3" borderId="4" xfId="1" applyFont="1" applyFill="1" applyBorder="1" applyAlignment="1" applyProtection="1">
      <alignment horizontal="left" vertical="center" wrapText="1"/>
      <protection locked="0"/>
    </xf>
    <xf numFmtId="0" fontId="10" fillId="3" borderId="27" xfId="1" applyFont="1" applyFill="1" applyBorder="1" applyAlignment="1" applyProtection="1">
      <alignment horizontal="left" vertical="center" wrapText="1"/>
      <protection locked="0"/>
    </xf>
    <xf numFmtId="0" fontId="10" fillId="3" borderId="28" xfId="1" applyFont="1" applyFill="1" applyBorder="1" applyAlignment="1" applyProtection="1">
      <alignment horizontal="left" vertical="center" wrapText="1"/>
      <protection locked="0"/>
    </xf>
    <xf numFmtId="0" fontId="13" fillId="4" borderId="4" xfId="0" applyFont="1" applyFill="1" applyBorder="1" applyAlignment="1">
      <alignment horizontal="left" wrapText="1"/>
    </xf>
    <xf numFmtId="0" fontId="13" fillId="4" borderId="27" xfId="0" applyFont="1" applyFill="1" applyBorder="1" applyAlignment="1">
      <alignment horizontal="left" wrapText="1"/>
    </xf>
    <xf numFmtId="0" fontId="13" fillId="4" borderId="28" xfId="0" applyFont="1" applyFill="1" applyBorder="1" applyAlignment="1">
      <alignment horizontal="left" wrapText="1"/>
    </xf>
    <xf numFmtId="0" fontId="16" fillId="9" borderId="37" xfId="0" applyFont="1" applyFill="1" applyBorder="1" applyAlignment="1">
      <alignment horizontal="left" wrapText="1"/>
    </xf>
    <xf numFmtId="0" fontId="16" fillId="9" borderId="2" xfId="0" applyFont="1" applyFill="1" applyBorder="1" applyAlignment="1">
      <alignment horizontal="left" wrapText="1"/>
    </xf>
    <xf numFmtId="0" fontId="16" fillId="9" borderId="38" xfId="0" applyFont="1" applyFill="1" applyBorder="1" applyAlignment="1">
      <alignment horizontal="left" wrapText="1"/>
    </xf>
  </cellXfs>
  <cellStyles count="2">
    <cellStyle name="Navadno" xfId="0" builtinId="0"/>
    <cellStyle name="Navadno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1483098</xdr:colOff>
      <xdr:row>0</xdr:row>
      <xdr:rowOff>41460</xdr:rowOff>
    </xdr:from>
    <xdr:to>
      <xdr:col>1</xdr:col>
      <xdr:colOff>2714572</xdr:colOff>
      <xdr:row>2</xdr:row>
      <xdr:rowOff>133536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4657" y="41460"/>
          <a:ext cx="1231474" cy="685988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5</xdr:col>
      <xdr:colOff>145676</xdr:colOff>
      <xdr:row>0</xdr:row>
      <xdr:rowOff>112058</xdr:rowOff>
    </xdr:from>
    <xdr:to>
      <xdr:col>7</xdr:col>
      <xdr:colOff>1077756</xdr:colOff>
      <xdr:row>3</xdr:row>
      <xdr:rowOff>18526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06617" y="112058"/>
          <a:ext cx="3509433" cy="690880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1483098</xdr:colOff>
      <xdr:row>0</xdr:row>
      <xdr:rowOff>41460</xdr:rowOff>
    </xdr:from>
    <xdr:to>
      <xdr:col>1</xdr:col>
      <xdr:colOff>2714572</xdr:colOff>
      <xdr:row>2</xdr:row>
      <xdr:rowOff>133536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492C351-678A-44EA-8E4C-DDECED47C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0673" y="41460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5</xdr:col>
      <xdr:colOff>145676</xdr:colOff>
      <xdr:row>0</xdr:row>
      <xdr:rowOff>112058</xdr:rowOff>
    </xdr:from>
    <xdr:to>
      <xdr:col>7</xdr:col>
      <xdr:colOff>1077756</xdr:colOff>
      <xdr:row>3</xdr:row>
      <xdr:rowOff>18526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C2C420B-5167-45CD-97D0-2B1AADD91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04376" y="112058"/>
          <a:ext cx="3513355" cy="687518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1483098</xdr:colOff>
      <xdr:row>0</xdr:row>
      <xdr:rowOff>41460</xdr:rowOff>
    </xdr:from>
    <xdr:to>
      <xdr:col>1</xdr:col>
      <xdr:colOff>2714572</xdr:colOff>
      <xdr:row>2</xdr:row>
      <xdr:rowOff>133536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070D2C8-E856-4422-9EE4-7CC414C89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0673" y="41460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5</xdr:col>
      <xdr:colOff>145676</xdr:colOff>
      <xdr:row>0</xdr:row>
      <xdr:rowOff>112058</xdr:rowOff>
    </xdr:from>
    <xdr:to>
      <xdr:col>7</xdr:col>
      <xdr:colOff>1077756</xdr:colOff>
      <xdr:row>3</xdr:row>
      <xdr:rowOff>18526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FB1C01F-2255-4AF0-8047-1E8589BA9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04376" y="112058"/>
          <a:ext cx="3513355" cy="687518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1483098</xdr:colOff>
      <xdr:row>0</xdr:row>
      <xdr:rowOff>41460</xdr:rowOff>
    </xdr:from>
    <xdr:to>
      <xdr:col>1</xdr:col>
      <xdr:colOff>2714572</xdr:colOff>
      <xdr:row>2</xdr:row>
      <xdr:rowOff>133536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34252F7-4DBD-4486-916F-F43AAD49F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0673" y="41460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5</xdr:col>
      <xdr:colOff>145676</xdr:colOff>
      <xdr:row>0</xdr:row>
      <xdr:rowOff>112058</xdr:rowOff>
    </xdr:from>
    <xdr:to>
      <xdr:col>7</xdr:col>
      <xdr:colOff>1077756</xdr:colOff>
      <xdr:row>3</xdr:row>
      <xdr:rowOff>18526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22E99321-C8DC-4FA7-9106-CE6B58929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04376" y="112058"/>
          <a:ext cx="3513355" cy="687518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1483098</xdr:colOff>
      <xdr:row>0</xdr:row>
      <xdr:rowOff>41460</xdr:rowOff>
    </xdr:from>
    <xdr:to>
      <xdr:col>1</xdr:col>
      <xdr:colOff>2714572</xdr:colOff>
      <xdr:row>2</xdr:row>
      <xdr:rowOff>133536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4E0B6EF-6C45-4546-8A32-7AFD88BD1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0673" y="41460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5</xdr:col>
      <xdr:colOff>145676</xdr:colOff>
      <xdr:row>0</xdr:row>
      <xdr:rowOff>112058</xdr:rowOff>
    </xdr:from>
    <xdr:to>
      <xdr:col>7</xdr:col>
      <xdr:colOff>1077756</xdr:colOff>
      <xdr:row>3</xdr:row>
      <xdr:rowOff>18526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A43F66A-0B8F-4CD2-B997-4B42366A8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04376" y="112058"/>
          <a:ext cx="3513355" cy="687518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1483098</xdr:colOff>
      <xdr:row>0</xdr:row>
      <xdr:rowOff>41460</xdr:rowOff>
    </xdr:from>
    <xdr:to>
      <xdr:col>1</xdr:col>
      <xdr:colOff>2714572</xdr:colOff>
      <xdr:row>2</xdr:row>
      <xdr:rowOff>133536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0D6C4DB-F43A-41C8-AE32-7F954FC08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0673" y="41460"/>
          <a:ext cx="1231474" cy="682626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oneCellAnchor>
    <xdr:from>
      <xdr:col>2</xdr:col>
      <xdr:colOff>145676</xdr:colOff>
      <xdr:row>0</xdr:row>
      <xdr:rowOff>112058</xdr:rowOff>
    </xdr:from>
    <xdr:ext cx="3509433" cy="690880"/>
    <xdr:pic>
      <xdr:nvPicPr>
        <xdr:cNvPr id="4" name="Slika 3">
          <a:extLst>
            <a:ext uri="{FF2B5EF4-FFF2-40B4-BE49-F238E27FC236}">
              <a16:creationId xmlns:a16="http://schemas.microsoft.com/office/drawing/2014/main" id="{411AD1F1-A3A7-49B1-BAF0-37E694309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542058" y="112058"/>
          <a:ext cx="3509433" cy="690880"/>
        </a:xfrm>
        <a:prstGeom prst="rect">
          <a:avLst/>
        </a:prstGeom>
        <a:noFill/>
        <a:ln>
          <a:noFill/>
          <a:prstDash val="solid"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0</xdr:col>
      <xdr:colOff>3046657</xdr:colOff>
      <xdr:row>3</xdr:row>
      <xdr:rowOff>142875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96DB6D3-C1E4-46CA-B57C-0180C4190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951407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BBE01-D640-4248-AAA5-F5F16FC3913F}">
  <dimension ref="A1:A19"/>
  <sheetViews>
    <sheetView tabSelected="1" workbookViewId="0">
      <selection activeCell="A11" sqref="A11"/>
    </sheetView>
  </sheetViews>
  <sheetFormatPr defaultRowHeight="15" x14ac:dyDescent="0.25"/>
  <cols>
    <col min="1" max="1" width="120.140625" customWidth="1"/>
  </cols>
  <sheetData>
    <row r="1" spans="1:1" x14ac:dyDescent="0.25">
      <c r="A1" s="136" t="s">
        <v>78</v>
      </c>
    </row>
    <row r="2" spans="1:1" ht="40.5" customHeight="1" x14ac:dyDescent="0.25">
      <c r="A2" s="137" t="s">
        <v>51</v>
      </c>
    </row>
    <row r="3" spans="1:1" ht="30" x14ac:dyDescent="0.25">
      <c r="A3" s="138" t="s">
        <v>79</v>
      </c>
    </row>
    <row r="4" spans="1:1" x14ac:dyDescent="0.25">
      <c r="A4" s="138"/>
    </row>
    <row r="5" spans="1:1" x14ac:dyDescent="0.25">
      <c r="A5" s="139" t="s">
        <v>52</v>
      </c>
    </row>
    <row r="6" spans="1:1" ht="45" x14ac:dyDescent="0.25">
      <c r="A6" s="138" t="s">
        <v>53</v>
      </c>
    </row>
    <row r="7" spans="1:1" x14ac:dyDescent="0.25">
      <c r="A7" s="138"/>
    </row>
    <row r="8" spans="1:1" ht="30" x14ac:dyDescent="0.25">
      <c r="A8" s="137" t="s">
        <v>81</v>
      </c>
    </row>
    <row r="9" spans="1:1" ht="120" x14ac:dyDescent="0.25">
      <c r="A9" s="137" t="s">
        <v>56</v>
      </c>
    </row>
    <row r="10" spans="1:1" x14ac:dyDescent="0.25">
      <c r="A10" s="137" t="s">
        <v>77</v>
      </c>
    </row>
    <row r="11" spans="1:1" x14ac:dyDescent="0.25">
      <c r="A11" s="138"/>
    </row>
    <row r="12" spans="1:1" x14ac:dyDescent="0.25">
      <c r="A12" s="138" t="s">
        <v>57</v>
      </c>
    </row>
    <row r="13" spans="1:1" x14ac:dyDescent="0.25">
      <c r="A13" s="140" t="s">
        <v>58</v>
      </c>
    </row>
    <row r="14" spans="1:1" x14ac:dyDescent="0.25">
      <c r="A14" s="140" t="s">
        <v>59</v>
      </c>
    </row>
    <row r="15" spans="1:1" ht="30" x14ac:dyDescent="0.25">
      <c r="A15" s="137" t="s">
        <v>60</v>
      </c>
    </row>
    <row r="16" spans="1:1" x14ac:dyDescent="0.25">
      <c r="A16" s="140" t="s">
        <v>80</v>
      </c>
    </row>
    <row r="17" spans="1:1" ht="30" x14ac:dyDescent="0.25">
      <c r="A17" s="137" t="s">
        <v>61</v>
      </c>
    </row>
    <row r="18" spans="1:1" x14ac:dyDescent="0.25">
      <c r="A18" s="139"/>
    </row>
    <row r="19" spans="1:1" ht="45" x14ac:dyDescent="0.25">
      <c r="A19" s="138" t="s">
        <v>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00B0F0"/>
    <pageSetUpPr fitToPage="1"/>
  </sheetPr>
  <dimension ref="A1:J61"/>
  <sheetViews>
    <sheetView view="pageBreakPreview" topLeftCell="A5" zoomScale="60" zoomScaleNormal="100" workbookViewId="0">
      <selection activeCell="E53" sqref="E53"/>
    </sheetView>
  </sheetViews>
  <sheetFormatPr defaultColWidth="9.140625" defaultRowHeight="14.25" x14ac:dyDescent="0.2"/>
  <cols>
    <col min="1" max="1" width="51.85546875" style="6" customWidth="1"/>
    <col min="2" max="2" width="64.7109375" style="6" bestFit="1" customWidth="1"/>
    <col min="3" max="3" width="38.7109375" style="6" customWidth="1"/>
    <col min="4" max="4" width="18.85546875" style="6" customWidth="1"/>
    <col min="5" max="5" width="12.7109375" style="6" customWidth="1"/>
    <col min="6" max="6" width="17.85546875" style="7" customWidth="1"/>
    <col min="7" max="7" width="20.85546875" style="6" customWidth="1"/>
    <col min="8" max="8" width="19.28515625" style="6" customWidth="1"/>
    <col min="9" max="9" width="20" style="6" customWidth="1"/>
    <col min="10" max="10" width="9.140625" style="6" customWidth="1"/>
    <col min="11" max="16384" width="9.140625" style="6"/>
  </cols>
  <sheetData>
    <row r="1" spans="1:10" ht="25.9" customHeight="1" x14ac:dyDescent="0.4">
      <c r="A1" s="5"/>
      <c r="B1" s="18"/>
      <c r="F1" s="21"/>
      <c r="G1" s="22"/>
      <c r="H1" s="23"/>
    </row>
    <row r="2" spans="1:10" ht="21" customHeight="1" x14ac:dyDescent="0.3">
      <c r="A2" s="8"/>
      <c r="B2" s="19"/>
      <c r="F2" s="24"/>
      <c r="G2" s="25"/>
      <c r="H2" s="26"/>
    </row>
    <row r="3" spans="1:10" ht="15.6" customHeight="1" x14ac:dyDescent="0.25">
      <c r="A3" s="9"/>
      <c r="B3" s="19"/>
      <c r="F3" s="24"/>
      <c r="G3" s="25"/>
      <c r="H3" s="26"/>
    </row>
    <row r="4" spans="1:10" ht="15.6" customHeight="1" thickBot="1" x14ac:dyDescent="0.3">
      <c r="A4" s="9"/>
      <c r="B4" s="20"/>
      <c r="F4" s="27"/>
      <c r="G4" s="28"/>
      <c r="H4" s="29"/>
    </row>
    <row r="5" spans="1:10" ht="15.6" customHeight="1" thickBot="1" x14ac:dyDescent="0.3">
      <c r="A5" s="9"/>
      <c r="B5" s="25"/>
      <c r="F5" s="33"/>
      <c r="G5" s="25"/>
      <c r="H5" s="25"/>
    </row>
    <row r="6" spans="1:10" ht="18" x14ac:dyDescent="0.25">
      <c r="A6" s="30" t="s">
        <v>27</v>
      </c>
      <c r="B6" s="141"/>
      <c r="C6" s="142"/>
      <c r="D6" s="142"/>
      <c r="E6" s="142"/>
      <c r="F6" s="142"/>
      <c r="G6" s="142"/>
      <c r="H6" s="142"/>
      <c r="I6" s="143"/>
      <c r="J6" s="32"/>
    </row>
    <row r="8" spans="1:10" ht="57.6" customHeight="1" x14ac:dyDescent="0.2">
      <c r="A8" s="116" t="s">
        <v>47</v>
      </c>
      <c r="B8" s="117" t="s">
        <v>2</v>
      </c>
      <c r="C8" s="117" t="s">
        <v>3</v>
      </c>
      <c r="D8" s="35" t="s">
        <v>4</v>
      </c>
      <c r="E8" s="38" t="s">
        <v>5</v>
      </c>
      <c r="F8" s="39" t="s">
        <v>6</v>
      </c>
      <c r="G8" s="38" t="s">
        <v>7</v>
      </c>
      <c r="H8" s="38" t="s">
        <v>8</v>
      </c>
      <c r="I8" s="40" t="s">
        <v>54</v>
      </c>
    </row>
    <row r="9" spans="1:10" x14ac:dyDescent="0.2">
      <c r="A9" s="118"/>
      <c r="B9" s="119" t="s">
        <v>9</v>
      </c>
      <c r="C9" s="119" t="s">
        <v>9</v>
      </c>
      <c r="D9" s="36"/>
      <c r="E9" s="41" t="str">
        <f>VLOOKUP(C9,SE!$A$1:$B$8,2,FALSE)</f>
        <v>-</v>
      </c>
      <c r="F9" s="42" t="str">
        <f t="shared" ref="F9:F28" si="0">IF(D9="","",D9*E9)</f>
        <v/>
      </c>
      <c r="G9" s="42" t="str">
        <f t="shared" ref="G9:G28" si="1">IF(D9="","",F9*H9/100)</f>
        <v/>
      </c>
      <c r="H9" s="43" t="str">
        <f t="shared" ref="H9:H28" si="2">IF(D9="","",80)</f>
        <v/>
      </c>
      <c r="I9" s="44" t="str">
        <f t="shared" ref="I9:I28" si="3">IF(D9="","",ROUND((F9-G9),2))</f>
        <v/>
      </c>
    </row>
    <row r="10" spans="1:10" x14ac:dyDescent="0.2">
      <c r="A10" s="118"/>
      <c r="B10" s="119" t="s">
        <v>9</v>
      </c>
      <c r="C10" s="119" t="s">
        <v>9</v>
      </c>
      <c r="D10" s="36"/>
      <c r="E10" s="41" t="str">
        <f>VLOOKUP(C10,SE!$A$1:$B$8,2,FALSE)</f>
        <v>-</v>
      </c>
      <c r="F10" s="42" t="str">
        <f t="shared" si="0"/>
        <v/>
      </c>
      <c r="G10" s="42" t="str">
        <f t="shared" si="1"/>
        <v/>
      </c>
      <c r="H10" s="43" t="str">
        <f t="shared" si="2"/>
        <v/>
      </c>
      <c r="I10" s="44" t="str">
        <f t="shared" si="3"/>
        <v/>
      </c>
    </row>
    <row r="11" spans="1:10" x14ac:dyDescent="0.2">
      <c r="A11" s="118"/>
      <c r="B11" s="119" t="s">
        <v>9</v>
      </c>
      <c r="C11" s="119" t="s">
        <v>9</v>
      </c>
      <c r="D11" s="36"/>
      <c r="E11" s="41" t="str">
        <f>VLOOKUP(C11,SE!$A$1:$B$8,2,FALSE)</f>
        <v>-</v>
      </c>
      <c r="F11" s="42" t="str">
        <f t="shared" si="0"/>
        <v/>
      </c>
      <c r="G11" s="42" t="str">
        <f t="shared" si="1"/>
        <v/>
      </c>
      <c r="H11" s="43" t="str">
        <f t="shared" si="2"/>
        <v/>
      </c>
      <c r="I11" s="44" t="str">
        <f t="shared" si="3"/>
        <v/>
      </c>
    </row>
    <row r="12" spans="1:10" x14ac:dyDescent="0.2">
      <c r="A12" s="118"/>
      <c r="B12" s="119" t="s">
        <v>9</v>
      </c>
      <c r="C12" s="119" t="s">
        <v>9</v>
      </c>
      <c r="D12" s="36"/>
      <c r="E12" s="41" t="str">
        <f>VLOOKUP(C12,SE!$A$1:$B$8,2,FALSE)</f>
        <v>-</v>
      </c>
      <c r="F12" s="42" t="str">
        <f t="shared" si="0"/>
        <v/>
      </c>
      <c r="G12" s="42" t="str">
        <f t="shared" si="1"/>
        <v/>
      </c>
      <c r="H12" s="43" t="str">
        <f t="shared" si="2"/>
        <v/>
      </c>
      <c r="I12" s="44" t="str">
        <f t="shared" si="3"/>
        <v/>
      </c>
    </row>
    <row r="13" spans="1:10" x14ac:dyDescent="0.2">
      <c r="A13" s="118"/>
      <c r="B13" s="119" t="s">
        <v>9</v>
      </c>
      <c r="C13" s="119" t="s">
        <v>9</v>
      </c>
      <c r="D13" s="36"/>
      <c r="E13" s="41" t="str">
        <f>VLOOKUP(C13,SE!$A$1:$B$8,2,FALSE)</f>
        <v>-</v>
      </c>
      <c r="F13" s="42" t="str">
        <f t="shared" si="0"/>
        <v/>
      </c>
      <c r="G13" s="42" t="str">
        <f t="shared" si="1"/>
        <v/>
      </c>
      <c r="H13" s="43" t="str">
        <f t="shared" si="2"/>
        <v/>
      </c>
      <c r="I13" s="44" t="str">
        <f t="shared" si="3"/>
        <v/>
      </c>
    </row>
    <row r="14" spans="1:10" x14ac:dyDescent="0.2">
      <c r="A14" s="118"/>
      <c r="B14" s="119" t="s">
        <v>9</v>
      </c>
      <c r="C14" s="119" t="s">
        <v>9</v>
      </c>
      <c r="D14" s="36"/>
      <c r="E14" s="41" t="str">
        <f>VLOOKUP(C14,SE!$A$1:$B$8,2,FALSE)</f>
        <v>-</v>
      </c>
      <c r="F14" s="42" t="str">
        <f t="shared" si="0"/>
        <v/>
      </c>
      <c r="G14" s="42" t="str">
        <f t="shared" si="1"/>
        <v/>
      </c>
      <c r="H14" s="43" t="str">
        <f t="shared" si="2"/>
        <v/>
      </c>
      <c r="I14" s="44" t="str">
        <f t="shared" si="3"/>
        <v/>
      </c>
    </row>
    <row r="15" spans="1:10" x14ac:dyDescent="0.2">
      <c r="A15" s="118"/>
      <c r="B15" s="119" t="s">
        <v>9</v>
      </c>
      <c r="C15" s="119" t="s">
        <v>9</v>
      </c>
      <c r="D15" s="36"/>
      <c r="E15" s="41" t="str">
        <f>VLOOKUP(C15,SE!$A$1:$B$8,2,FALSE)</f>
        <v>-</v>
      </c>
      <c r="F15" s="42" t="str">
        <f t="shared" si="0"/>
        <v/>
      </c>
      <c r="G15" s="42" t="str">
        <f t="shared" si="1"/>
        <v/>
      </c>
      <c r="H15" s="43" t="str">
        <f t="shared" si="2"/>
        <v/>
      </c>
      <c r="I15" s="44" t="str">
        <f t="shared" si="3"/>
        <v/>
      </c>
    </row>
    <row r="16" spans="1:10" x14ac:dyDescent="0.2">
      <c r="A16" s="118"/>
      <c r="B16" s="119" t="s">
        <v>9</v>
      </c>
      <c r="C16" s="119" t="s">
        <v>9</v>
      </c>
      <c r="D16" s="36"/>
      <c r="E16" s="41" t="str">
        <f>VLOOKUP(C16,SE!$A$1:$B$8,2,FALSE)</f>
        <v>-</v>
      </c>
      <c r="F16" s="42" t="str">
        <f t="shared" si="0"/>
        <v/>
      </c>
      <c r="G16" s="42" t="str">
        <f t="shared" si="1"/>
        <v/>
      </c>
      <c r="H16" s="43" t="str">
        <f t="shared" si="2"/>
        <v/>
      </c>
      <c r="I16" s="44" t="str">
        <f t="shared" si="3"/>
        <v/>
      </c>
    </row>
    <row r="17" spans="1:9" x14ac:dyDescent="0.2">
      <c r="A17" s="118"/>
      <c r="B17" s="119" t="s">
        <v>9</v>
      </c>
      <c r="C17" s="119" t="s">
        <v>9</v>
      </c>
      <c r="D17" s="36"/>
      <c r="E17" s="41" t="str">
        <f>VLOOKUP(C17,SE!$A$1:$B$8,2,FALSE)</f>
        <v>-</v>
      </c>
      <c r="F17" s="42" t="str">
        <f t="shared" si="0"/>
        <v/>
      </c>
      <c r="G17" s="42" t="str">
        <f t="shared" si="1"/>
        <v/>
      </c>
      <c r="H17" s="43" t="str">
        <f t="shared" si="2"/>
        <v/>
      </c>
      <c r="I17" s="44" t="str">
        <f t="shared" si="3"/>
        <v/>
      </c>
    </row>
    <row r="18" spans="1:9" x14ac:dyDescent="0.2">
      <c r="A18" s="118"/>
      <c r="B18" s="119" t="s">
        <v>9</v>
      </c>
      <c r="C18" s="119" t="s">
        <v>9</v>
      </c>
      <c r="D18" s="36"/>
      <c r="E18" s="41" t="str">
        <f>VLOOKUP(C18,SE!$A$1:$B$8,2,FALSE)</f>
        <v>-</v>
      </c>
      <c r="F18" s="42" t="str">
        <f t="shared" si="0"/>
        <v/>
      </c>
      <c r="G18" s="42" t="str">
        <f t="shared" si="1"/>
        <v/>
      </c>
      <c r="H18" s="43" t="str">
        <f t="shared" si="2"/>
        <v/>
      </c>
      <c r="I18" s="44" t="str">
        <f t="shared" si="3"/>
        <v/>
      </c>
    </row>
    <row r="19" spans="1:9" x14ac:dyDescent="0.2">
      <c r="A19" s="118"/>
      <c r="B19" s="119" t="s">
        <v>9</v>
      </c>
      <c r="C19" s="119" t="s">
        <v>9</v>
      </c>
      <c r="D19" s="36"/>
      <c r="E19" s="41" t="str">
        <f>VLOOKUP(C19,SE!$A$1:$B$8,2,FALSE)</f>
        <v>-</v>
      </c>
      <c r="F19" s="42" t="str">
        <f t="shared" si="0"/>
        <v/>
      </c>
      <c r="G19" s="42" t="str">
        <f t="shared" si="1"/>
        <v/>
      </c>
      <c r="H19" s="43" t="str">
        <f t="shared" si="2"/>
        <v/>
      </c>
      <c r="I19" s="44" t="str">
        <f t="shared" si="3"/>
        <v/>
      </c>
    </row>
    <row r="20" spans="1:9" x14ac:dyDescent="0.2">
      <c r="A20" s="118"/>
      <c r="B20" s="119" t="s">
        <v>9</v>
      </c>
      <c r="C20" s="119" t="s">
        <v>9</v>
      </c>
      <c r="D20" s="36"/>
      <c r="E20" s="41" t="str">
        <f>VLOOKUP(C20,SE!$A$1:$B$8,2,FALSE)</f>
        <v>-</v>
      </c>
      <c r="F20" s="42" t="str">
        <f t="shared" si="0"/>
        <v/>
      </c>
      <c r="G20" s="42" t="str">
        <f t="shared" si="1"/>
        <v/>
      </c>
      <c r="H20" s="43" t="str">
        <f t="shared" si="2"/>
        <v/>
      </c>
      <c r="I20" s="44" t="str">
        <f t="shared" si="3"/>
        <v/>
      </c>
    </row>
    <row r="21" spans="1:9" x14ac:dyDescent="0.2">
      <c r="A21" s="118"/>
      <c r="B21" s="119" t="s">
        <v>9</v>
      </c>
      <c r="C21" s="119" t="s">
        <v>9</v>
      </c>
      <c r="D21" s="36"/>
      <c r="E21" s="41" t="str">
        <f>VLOOKUP(C21,SE!$A$1:$B$8,2,FALSE)</f>
        <v>-</v>
      </c>
      <c r="F21" s="42" t="str">
        <f t="shared" si="0"/>
        <v/>
      </c>
      <c r="G21" s="42" t="str">
        <f t="shared" si="1"/>
        <v/>
      </c>
      <c r="H21" s="43" t="str">
        <f t="shared" si="2"/>
        <v/>
      </c>
      <c r="I21" s="44" t="str">
        <f t="shared" si="3"/>
        <v/>
      </c>
    </row>
    <row r="22" spans="1:9" x14ac:dyDescent="0.2">
      <c r="A22" s="118"/>
      <c r="B22" s="119" t="s">
        <v>9</v>
      </c>
      <c r="C22" s="119" t="s">
        <v>9</v>
      </c>
      <c r="D22" s="36"/>
      <c r="E22" s="41" t="str">
        <f>VLOOKUP(C22,SE!$A$1:$B$8,2,FALSE)</f>
        <v>-</v>
      </c>
      <c r="F22" s="42" t="str">
        <f t="shared" si="0"/>
        <v/>
      </c>
      <c r="G22" s="42" t="str">
        <f t="shared" si="1"/>
        <v/>
      </c>
      <c r="H22" s="43" t="str">
        <f t="shared" si="2"/>
        <v/>
      </c>
      <c r="I22" s="44" t="str">
        <f t="shared" si="3"/>
        <v/>
      </c>
    </row>
    <row r="23" spans="1:9" x14ac:dyDescent="0.2">
      <c r="A23" s="118"/>
      <c r="B23" s="119" t="s">
        <v>9</v>
      </c>
      <c r="C23" s="119" t="s">
        <v>9</v>
      </c>
      <c r="D23" s="36"/>
      <c r="E23" s="41" t="str">
        <f>VLOOKUP(C23,SE!$A$1:$B$8,2,FALSE)</f>
        <v>-</v>
      </c>
      <c r="F23" s="42" t="str">
        <f t="shared" si="0"/>
        <v/>
      </c>
      <c r="G23" s="42" t="str">
        <f t="shared" si="1"/>
        <v/>
      </c>
      <c r="H23" s="43" t="str">
        <f t="shared" si="2"/>
        <v/>
      </c>
      <c r="I23" s="44" t="str">
        <f t="shared" si="3"/>
        <v/>
      </c>
    </row>
    <row r="24" spans="1:9" x14ac:dyDescent="0.2">
      <c r="A24" s="118"/>
      <c r="B24" s="119" t="s">
        <v>9</v>
      </c>
      <c r="C24" s="119" t="s">
        <v>9</v>
      </c>
      <c r="D24" s="36"/>
      <c r="E24" s="41" t="str">
        <f>VLOOKUP(C24,SE!$A$1:$B$8,2,FALSE)</f>
        <v>-</v>
      </c>
      <c r="F24" s="42" t="str">
        <f t="shared" si="0"/>
        <v/>
      </c>
      <c r="G24" s="42" t="str">
        <f t="shared" si="1"/>
        <v/>
      </c>
      <c r="H24" s="43" t="str">
        <f t="shared" si="2"/>
        <v/>
      </c>
      <c r="I24" s="44" t="str">
        <f t="shared" si="3"/>
        <v/>
      </c>
    </row>
    <row r="25" spans="1:9" x14ac:dyDescent="0.2">
      <c r="A25" s="118"/>
      <c r="B25" s="119" t="s">
        <v>9</v>
      </c>
      <c r="C25" s="119" t="s">
        <v>9</v>
      </c>
      <c r="D25" s="36"/>
      <c r="E25" s="41" t="str">
        <f>VLOOKUP(C25,SE!$A$1:$B$8,2,FALSE)</f>
        <v>-</v>
      </c>
      <c r="F25" s="42" t="str">
        <f t="shared" si="0"/>
        <v/>
      </c>
      <c r="G25" s="42" t="str">
        <f t="shared" si="1"/>
        <v/>
      </c>
      <c r="H25" s="43" t="str">
        <f t="shared" si="2"/>
        <v/>
      </c>
      <c r="I25" s="44" t="str">
        <f t="shared" si="3"/>
        <v/>
      </c>
    </row>
    <row r="26" spans="1:9" x14ac:dyDescent="0.2">
      <c r="A26" s="118"/>
      <c r="B26" s="119" t="s">
        <v>9</v>
      </c>
      <c r="C26" s="119" t="s">
        <v>9</v>
      </c>
      <c r="D26" s="36"/>
      <c r="E26" s="41" t="str">
        <f>VLOOKUP(C26,SE!$A$1:$B$8,2,FALSE)</f>
        <v>-</v>
      </c>
      <c r="F26" s="42" t="str">
        <f t="shared" si="0"/>
        <v/>
      </c>
      <c r="G26" s="42" t="str">
        <f t="shared" si="1"/>
        <v/>
      </c>
      <c r="H26" s="43" t="str">
        <f t="shared" si="2"/>
        <v/>
      </c>
      <c r="I26" s="44" t="str">
        <f t="shared" si="3"/>
        <v/>
      </c>
    </row>
    <row r="27" spans="1:9" x14ac:dyDescent="0.2">
      <c r="A27" s="118"/>
      <c r="B27" s="119" t="s">
        <v>9</v>
      </c>
      <c r="C27" s="119" t="s">
        <v>9</v>
      </c>
      <c r="D27" s="36"/>
      <c r="E27" s="41" t="str">
        <f>VLOOKUP(C27,SE!$A$1:$B$8,2,FALSE)</f>
        <v>-</v>
      </c>
      <c r="F27" s="42" t="str">
        <f t="shared" si="0"/>
        <v/>
      </c>
      <c r="G27" s="42" t="str">
        <f t="shared" si="1"/>
        <v/>
      </c>
      <c r="H27" s="43" t="str">
        <f t="shared" si="2"/>
        <v/>
      </c>
      <c r="I27" s="44" t="str">
        <f t="shared" si="3"/>
        <v/>
      </c>
    </row>
    <row r="28" spans="1:9" ht="15" customHeight="1" thickBot="1" x14ac:dyDescent="0.25">
      <c r="A28" s="118"/>
      <c r="B28" s="120" t="s">
        <v>9</v>
      </c>
      <c r="C28" s="121" t="s">
        <v>9</v>
      </c>
      <c r="D28" s="36"/>
      <c r="E28" s="45" t="str">
        <f>VLOOKUP(C28,SE!$A$1:$B$8,2,FALSE)</f>
        <v>-</v>
      </c>
      <c r="F28" s="46" t="str">
        <f t="shared" si="0"/>
        <v/>
      </c>
      <c r="G28" s="47" t="str">
        <f t="shared" si="1"/>
        <v/>
      </c>
      <c r="H28" s="48" t="str">
        <f t="shared" si="2"/>
        <v/>
      </c>
      <c r="I28" s="44" t="str">
        <f t="shared" si="3"/>
        <v/>
      </c>
    </row>
    <row r="29" spans="1:9" ht="15.6" customHeight="1" thickTop="1" thickBot="1" x14ac:dyDescent="0.25">
      <c r="A29" s="10"/>
      <c r="B29" s="34" t="s">
        <v>10</v>
      </c>
      <c r="C29" s="34" t="s">
        <v>11</v>
      </c>
      <c r="D29" s="37"/>
      <c r="E29" s="49"/>
      <c r="F29" s="50">
        <f>SUM(F9:F28)*0.4</f>
        <v>0</v>
      </c>
      <c r="G29" s="50">
        <f>F29*0.8</f>
        <v>0</v>
      </c>
      <c r="H29" s="51">
        <v>80</v>
      </c>
      <c r="I29" s="44">
        <f>ROUND((F29-G29),2)</f>
        <v>0</v>
      </c>
    </row>
    <row r="30" spans="1:9" ht="15" customHeight="1" thickBot="1" x14ac:dyDescent="0.3">
      <c r="A30" s="10"/>
      <c r="D30" s="11"/>
      <c r="E30" s="58" t="s">
        <v>12</v>
      </c>
      <c r="F30" s="59">
        <f>SUM(F9:F29)</f>
        <v>0</v>
      </c>
      <c r="G30" s="60">
        <f>SUM(G9:G29)</f>
        <v>0</v>
      </c>
      <c r="H30" s="12"/>
      <c r="I30" s="61">
        <f>SUM(I9:I29)</f>
        <v>0</v>
      </c>
    </row>
    <row r="31" spans="1:9" x14ac:dyDescent="0.2">
      <c r="A31" s="10"/>
      <c r="D31" s="11"/>
      <c r="H31" s="13"/>
    </row>
    <row r="32" spans="1:9" x14ac:dyDescent="0.2">
      <c r="A32" s="10"/>
      <c r="C32" s="7"/>
      <c r="D32" s="11"/>
      <c r="H32" s="13"/>
    </row>
    <row r="33" spans="1:9" ht="57.6" customHeight="1" x14ac:dyDescent="0.2">
      <c r="A33" s="116" t="s">
        <v>48</v>
      </c>
      <c r="B33" s="117" t="s">
        <v>2</v>
      </c>
      <c r="C33" s="117" t="s">
        <v>3</v>
      </c>
      <c r="D33" s="35" t="s">
        <v>4</v>
      </c>
      <c r="E33" s="38" t="s">
        <v>5</v>
      </c>
      <c r="F33" s="39" t="s">
        <v>6</v>
      </c>
      <c r="G33" s="38" t="s">
        <v>7</v>
      </c>
      <c r="H33" s="38" t="s">
        <v>8</v>
      </c>
      <c r="I33" s="38" t="s">
        <v>54</v>
      </c>
    </row>
    <row r="34" spans="1:9" x14ac:dyDescent="0.2">
      <c r="A34" s="118"/>
      <c r="B34" s="119" t="s">
        <v>9</v>
      </c>
      <c r="C34" s="119" t="s">
        <v>9</v>
      </c>
      <c r="D34" s="56"/>
      <c r="E34" s="41" t="str">
        <f>VLOOKUP(C34,SE!$A$1:$B$8,2,FALSE)</f>
        <v>-</v>
      </c>
      <c r="F34" s="42" t="str">
        <f t="shared" ref="F34:F53" si="4">IF(D34="","",D34*E34)</f>
        <v/>
      </c>
      <c r="G34" s="42" t="str">
        <f t="shared" ref="G34:G53" si="5">IF(D34="","",F34*H34/100)</f>
        <v/>
      </c>
      <c r="H34" s="43" t="str">
        <f t="shared" ref="H34:H53" si="6">IF(D34="","",80)</f>
        <v/>
      </c>
      <c r="I34" s="44" t="str">
        <f t="shared" ref="I34:I53" si="7">IF(D34="","",ROUND((F34-G34),2))</f>
        <v/>
      </c>
    </row>
    <row r="35" spans="1:9" x14ac:dyDescent="0.2">
      <c r="A35" s="118"/>
      <c r="B35" s="119" t="s">
        <v>9</v>
      </c>
      <c r="C35" s="119" t="s">
        <v>9</v>
      </c>
      <c r="D35" s="56"/>
      <c r="E35" s="41" t="str">
        <f>VLOOKUP(C35,SE!$A$1:$B$8,2,FALSE)</f>
        <v>-</v>
      </c>
      <c r="F35" s="42" t="str">
        <f t="shared" si="4"/>
        <v/>
      </c>
      <c r="G35" s="42" t="str">
        <f t="shared" si="5"/>
        <v/>
      </c>
      <c r="H35" s="43" t="str">
        <f t="shared" si="6"/>
        <v/>
      </c>
      <c r="I35" s="44" t="str">
        <f t="shared" si="7"/>
        <v/>
      </c>
    </row>
    <row r="36" spans="1:9" x14ac:dyDescent="0.2">
      <c r="A36" s="118"/>
      <c r="B36" s="119" t="s">
        <v>9</v>
      </c>
      <c r="C36" s="119" t="s">
        <v>9</v>
      </c>
      <c r="D36" s="56"/>
      <c r="E36" s="41" t="str">
        <f>VLOOKUP(C36,SE!$A$1:$B$8,2,FALSE)</f>
        <v>-</v>
      </c>
      <c r="F36" s="42" t="str">
        <f t="shared" si="4"/>
        <v/>
      </c>
      <c r="G36" s="42" t="str">
        <f t="shared" si="5"/>
        <v/>
      </c>
      <c r="H36" s="43" t="str">
        <f t="shared" si="6"/>
        <v/>
      </c>
      <c r="I36" s="44" t="str">
        <f t="shared" si="7"/>
        <v/>
      </c>
    </row>
    <row r="37" spans="1:9" x14ac:dyDescent="0.2">
      <c r="A37" s="118"/>
      <c r="B37" s="119" t="s">
        <v>9</v>
      </c>
      <c r="C37" s="119" t="s">
        <v>9</v>
      </c>
      <c r="D37" s="56"/>
      <c r="E37" s="41" t="str">
        <f>VLOOKUP(C37,SE!$A$1:$B$8,2,FALSE)</f>
        <v>-</v>
      </c>
      <c r="F37" s="42" t="str">
        <f t="shared" si="4"/>
        <v/>
      </c>
      <c r="G37" s="42" t="str">
        <f t="shared" si="5"/>
        <v/>
      </c>
      <c r="H37" s="43" t="str">
        <f t="shared" si="6"/>
        <v/>
      </c>
      <c r="I37" s="44" t="str">
        <f t="shared" si="7"/>
        <v/>
      </c>
    </row>
    <row r="38" spans="1:9" x14ac:dyDescent="0.2">
      <c r="A38" s="118"/>
      <c r="B38" s="119" t="s">
        <v>9</v>
      </c>
      <c r="C38" s="119" t="s">
        <v>9</v>
      </c>
      <c r="D38" s="56"/>
      <c r="E38" s="41" t="str">
        <f>VLOOKUP(C38,SE!$A$1:$B$8,2,FALSE)</f>
        <v>-</v>
      </c>
      <c r="F38" s="42" t="str">
        <f t="shared" si="4"/>
        <v/>
      </c>
      <c r="G38" s="42" t="str">
        <f t="shared" si="5"/>
        <v/>
      </c>
      <c r="H38" s="43" t="str">
        <f t="shared" si="6"/>
        <v/>
      </c>
      <c r="I38" s="44" t="str">
        <f t="shared" si="7"/>
        <v/>
      </c>
    </row>
    <row r="39" spans="1:9" x14ac:dyDescent="0.2">
      <c r="A39" s="118"/>
      <c r="B39" s="122" t="s">
        <v>9</v>
      </c>
      <c r="C39" s="123" t="s">
        <v>9</v>
      </c>
      <c r="D39" s="56"/>
      <c r="E39" s="53" t="str">
        <f>VLOOKUP(C39,SE!$A$1:$B$8,2,FALSE)</f>
        <v>-</v>
      </c>
      <c r="F39" s="47" t="str">
        <f t="shared" si="4"/>
        <v/>
      </c>
      <c r="G39" s="47" t="str">
        <f t="shared" si="5"/>
        <v/>
      </c>
      <c r="H39" s="54" t="str">
        <f t="shared" si="6"/>
        <v/>
      </c>
      <c r="I39" s="44" t="str">
        <f t="shared" si="7"/>
        <v/>
      </c>
    </row>
    <row r="40" spans="1:9" x14ac:dyDescent="0.2">
      <c r="A40" s="118"/>
      <c r="B40" s="122" t="s">
        <v>9</v>
      </c>
      <c r="C40" s="123" t="s">
        <v>9</v>
      </c>
      <c r="D40" s="56"/>
      <c r="E40" s="53" t="str">
        <f>VLOOKUP(C40,SE!$A$1:$B$8,2,FALSE)</f>
        <v>-</v>
      </c>
      <c r="F40" s="47" t="str">
        <f t="shared" si="4"/>
        <v/>
      </c>
      <c r="G40" s="47" t="str">
        <f t="shared" si="5"/>
        <v/>
      </c>
      <c r="H40" s="54" t="str">
        <f t="shared" si="6"/>
        <v/>
      </c>
      <c r="I40" s="44" t="str">
        <f t="shared" si="7"/>
        <v/>
      </c>
    </row>
    <row r="41" spans="1:9" x14ac:dyDescent="0.2">
      <c r="A41" s="118"/>
      <c r="B41" s="122" t="s">
        <v>9</v>
      </c>
      <c r="C41" s="123" t="s">
        <v>9</v>
      </c>
      <c r="D41" s="56"/>
      <c r="E41" s="53" t="str">
        <f>VLOOKUP(C41,SE!$A$1:$B$8,2,FALSE)</f>
        <v>-</v>
      </c>
      <c r="F41" s="47" t="str">
        <f t="shared" si="4"/>
        <v/>
      </c>
      <c r="G41" s="47" t="str">
        <f t="shared" si="5"/>
        <v/>
      </c>
      <c r="H41" s="54" t="str">
        <f t="shared" si="6"/>
        <v/>
      </c>
      <c r="I41" s="44" t="str">
        <f t="shared" si="7"/>
        <v/>
      </c>
    </row>
    <row r="42" spans="1:9" x14ac:dyDescent="0.2">
      <c r="A42" s="118"/>
      <c r="B42" s="122" t="s">
        <v>9</v>
      </c>
      <c r="C42" s="123" t="s">
        <v>9</v>
      </c>
      <c r="D42" s="56"/>
      <c r="E42" s="53" t="str">
        <f>VLOOKUP(C42,SE!$A$1:$B$8,2,FALSE)</f>
        <v>-</v>
      </c>
      <c r="F42" s="47" t="str">
        <f t="shared" si="4"/>
        <v/>
      </c>
      <c r="G42" s="47" t="str">
        <f t="shared" si="5"/>
        <v/>
      </c>
      <c r="H42" s="54" t="str">
        <f t="shared" si="6"/>
        <v/>
      </c>
      <c r="I42" s="44" t="str">
        <f t="shared" si="7"/>
        <v/>
      </c>
    </row>
    <row r="43" spans="1:9" x14ac:dyDescent="0.2">
      <c r="A43" s="118"/>
      <c r="B43" s="122" t="s">
        <v>9</v>
      </c>
      <c r="C43" s="123" t="s">
        <v>9</v>
      </c>
      <c r="D43" s="56"/>
      <c r="E43" s="53" t="str">
        <f>VLOOKUP(C43,SE!$A$1:$B$8,2,FALSE)</f>
        <v>-</v>
      </c>
      <c r="F43" s="47" t="str">
        <f t="shared" si="4"/>
        <v/>
      </c>
      <c r="G43" s="47" t="str">
        <f t="shared" si="5"/>
        <v/>
      </c>
      <c r="H43" s="54" t="str">
        <f t="shared" si="6"/>
        <v/>
      </c>
      <c r="I43" s="44" t="str">
        <f t="shared" si="7"/>
        <v/>
      </c>
    </row>
    <row r="44" spans="1:9" x14ac:dyDescent="0.2">
      <c r="A44" s="118"/>
      <c r="B44" s="122" t="s">
        <v>9</v>
      </c>
      <c r="C44" s="123" t="s">
        <v>9</v>
      </c>
      <c r="D44" s="56"/>
      <c r="E44" s="53" t="str">
        <f>VLOOKUP(C44,SE!$A$1:$B$8,2,FALSE)</f>
        <v>-</v>
      </c>
      <c r="F44" s="47" t="str">
        <f t="shared" si="4"/>
        <v/>
      </c>
      <c r="G44" s="47" t="str">
        <f t="shared" si="5"/>
        <v/>
      </c>
      <c r="H44" s="54" t="str">
        <f t="shared" si="6"/>
        <v/>
      </c>
      <c r="I44" s="44" t="str">
        <f t="shared" si="7"/>
        <v/>
      </c>
    </row>
    <row r="45" spans="1:9" x14ac:dyDescent="0.2">
      <c r="A45" s="118"/>
      <c r="B45" s="122" t="s">
        <v>9</v>
      </c>
      <c r="C45" s="123" t="s">
        <v>9</v>
      </c>
      <c r="D45" s="56"/>
      <c r="E45" s="53" t="str">
        <f>VLOOKUP(C45,SE!$A$1:$B$8,2,FALSE)</f>
        <v>-</v>
      </c>
      <c r="F45" s="47" t="str">
        <f t="shared" si="4"/>
        <v/>
      </c>
      <c r="G45" s="47" t="str">
        <f t="shared" si="5"/>
        <v/>
      </c>
      <c r="H45" s="54" t="str">
        <f t="shared" si="6"/>
        <v/>
      </c>
      <c r="I45" s="44" t="str">
        <f t="shared" si="7"/>
        <v/>
      </c>
    </row>
    <row r="46" spans="1:9" x14ac:dyDescent="0.2">
      <c r="A46" s="118"/>
      <c r="B46" s="122" t="s">
        <v>9</v>
      </c>
      <c r="C46" s="123" t="s">
        <v>9</v>
      </c>
      <c r="D46" s="56"/>
      <c r="E46" s="53" t="str">
        <f>VLOOKUP(C46,SE!$A$1:$B$8,2,FALSE)</f>
        <v>-</v>
      </c>
      <c r="F46" s="47" t="str">
        <f t="shared" si="4"/>
        <v/>
      </c>
      <c r="G46" s="47" t="str">
        <f t="shared" si="5"/>
        <v/>
      </c>
      <c r="H46" s="54" t="str">
        <f t="shared" si="6"/>
        <v/>
      </c>
      <c r="I46" s="44" t="str">
        <f t="shared" si="7"/>
        <v/>
      </c>
    </row>
    <row r="47" spans="1:9" x14ac:dyDescent="0.2">
      <c r="A47" s="118"/>
      <c r="B47" s="122" t="s">
        <v>9</v>
      </c>
      <c r="C47" s="123" t="s">
        <v>9</v>
      </c>
      <c r="D47" s="56"/>
      <c r="E47" s="53" t="str">
        <f>VLOOKUP(C47,SE!$A$1:$B$8,2,FALSE)</f>
        <v>-</v>
      </c>
      <c r="F47" s="47" t="str">
        <f t="shared" si="4"/>
        <v/>
      </c>
      <c r="G47" s="47" t="str">
        <f t="shared" si="5"/>
        <v/>
      </c>
      <c r="H47" s="54" t="str">
        <f t="shared" si="6"/>
        <v/>
      </c>
      <c r="I47" s="44" t="str">
        <f t="shared" si="7"/>
        <v/>
      </c>
    </row>
    <row r="48" spans="1:9" x14ac:dyDescent="0.2">
      <c r="A48" s="118"/>
      <c r="B48" s="122" t="s">
        <v>9</v>
      </c>
      <c r="C48" s="123" t="s">
        <v>9</v>
      </c>
      <c r="D48" s="56"/>
      <c r="E48" s="53" t="str">
        <f>VLOOKUP(C48,SE!$A$1:$B$8,2,FALSE)</f>
        <v>-</v>
      </c>
      <c r="F48" s="47" t="str">
        <f t="shared" si="4"/>
        <v/>
      </c>
      <c r="G48" s="47" t="str">
        <f t="shared" si="5"/>
        <v/>
      </c>
      <c r="H48" s="54" t="str">
        <f t="shared" si="6"/>
        <v/>
      </c>
      <c r="I48" s="44" t="str">
        <f t="shared" si="7"/>
        <v/>
      </c>
    </row>
    <row r="49" spans="1:9" x14ac:dyDescent="0.2">
      <c r="A49" s="118"/>
      <c r="B49" s="122" t="s">
        <v>9</v>
      </c>
      <c r="C49" s="123" t="s">
        <v>9</v>
      </c>
      <c r="D49" s="56"/>
      <c r="E49" s="53" t="str">
        <f>VLOOKUP(C49,SE!$A$1:$B$8,2,FALSE)</f>
        <v>-</v>
      </c>
      <c r="F49" s="47" t="str">
        <f t="shared" si="4"/>
        <v/>
      </c>
      <c r="G49" s="47" t="str">
        <f t="shared" si="5"/>
        <v/>
      </c>
      <c r="H49" s="54" t="str">
        <f t="shared" si="6"/>
        <v/>
      </c>
      <c r="I49" s="44" t="str">
        <f t="shared" si="7"/>
        <v/>
      </c>
    </row>
    <row r="50" spans="1:9" x14ac:dyDescent="0.2">
      <c r="A50" s="118"/>
      <c r="B50" s="122" t="s">
        <v>9</v>
      </c>
      <c r="C50" s="123" t="s">
        <v>9</v>
      </c>
      <c r="D50" s="56"/>
      <c r="E50" s="53" t="str">
        <f>VLOOKUP(C50,SE!$A$1:$B$8,2,FALSE)</f>
        <v>-</v>
      </c>
      <c r="F50" s="47" t="str">
        <f t="shared" si="4"/>
        <v/>
      </c>
      <c r="G50" s="47" t="str">
        <f t="shared" si="5"/>
        <v/>
      </c>
      <c r="H50" s="54" t="str">
        <f t="shared" si="6"/>
        <v/>
      </c>
      <c r="I50" s="44" t="str">
        <f t="shared" si="7"/>
        <v/>
      </c>
    </row>
    <row r="51" spans="1:9" x14ac:dyDescent="0.2">
      <c r="A51" s="118"/>
      <c r="B51" s="122" t="s">
        <v>9</v>
      </c>
      <c r="C51" s="123" t="s">
        <v>9</v>
      </c>
      <c r="D51" s="56"/>
      <c r="E51" s="53" t="str">
        <f>VLOOKUP(C51,SE!$A$1:$B$8,2,FALSE)</f>
        <v>-</v>
      </c>
      <c r="F51" s="47" t="str">
        <f t="shared" si="4"/>
        <v/>
      </c>
      <c r="G51" s="47" t="str">
        <f t="shared" si="5"/>
        <v/>
      </c>
      <c r="H51" s="54" t="str">
        <f t="shared" si="6"/>
        <v/>
      </c>
      <c r="I51" s="44" t="str">
        <f t="shared" si="7"/>
        <v/>
      </c>
    </row>
    <row r="52" spans="1:9" x14ac:dyDescent="0.2">
      <c r="A52" s="118"/>
      <c r="B52" s="122" t="s">
        <v>9</v>
      </c>
      <c r="C52" s="123" t="s">
        <v>9</v>
      </c>
      <c r="D52" s="56"/>
      <c r="E52" s="53" t="str">
        <f>VLOOKUP(C52,SE!$A$1:$B$8,2,FALSE)</f>
        <v>-</v>
      </c>
      <c r="F52" s="47" t="str">
        <f t="shared" si="4"/>
        <v/>
      </c>
      <c r="G52" s="47" t="str">
        <f t="shared" si="5"/>
        <v/>
      </c>
      <c r="H52" s="54" t="str">
        <f t="shared" si="6"/>
        <v/>
      </c>
      <c r="I52" s="44" t="str">
        <f t="shared" si="7"/>
        <v/>
      </c>
    </row>
    <row r="53" spans="1:9" ht="15" customHeight="1" thickBot="1" x14ac:dyDescent="0.25">
      <c r="A53" s="118"/>
      <c r="B53" s="120" t="s">
        <v>9</v>
      </c>
      <c r="C53" s="121" t="s">
        <v>9</v>
      </c>
      <c r="D53" s="57"/>
      <c r="E53" s="45" t="str">
        <f>VLOOKUP(C53,SE!$A$1:$B$8,2,FALSE)</f>
        <v>-</v>
      </c>
      <c r="F53" s="46" t="str">
        <f t="shared" si="4"/>
        <v/>
      </c>
      <c r="G53" s="47" t="str">
        <f t="shared" si="5"/>
        <v/>
      </c>
      <c r="H53" s="48" t="str">
        <f t="shared" si="6"/>
        <v/>
      </c>
      <c r="I53" s="44" t="str">
        <f t="shared" si="7"/>
        <v/>
      </c>
    </row>
    <row r="54" spans="1:9" ht="15.6" customHeight="1" thickTop="1" thickBot="1" x14ac:dyDescent="0.25">
      <c r="A54" s="10"/>
      <c r="B54" s="52" t="s">
        <v>10</v>
      </c>
      <c r="C54" s="52" t="s">
        <v>11</v>
      </c>
      <c r="D54" s="37"/>
      <c r="E54" s="49"/>
      <c r="F54" s="50">
        <f>SUM(F34:F53)*0.4</f>
        <v>0</v>
      </c>
      <c r="G54" s="50">
        <f>F54*0.8</f>
        <v>0</v>
      </c>
      <c r="H54" s="51">
        <v>80</v>
      </c>
      <c r="I54" s="55">
        <f>ROUND((F54-G54),2)</f>
        <v>0</v>
      </c>
    </row>
    <row r="55" spans="1:9" ht="15" customHeight="1" thickBot="1" x14ac:dyDescent="0.3">
      <c r="D55" s="14"/>
      <c r="E55" s="62" t="s">
        <v>12</v>
      </c>
      <c r="F55" s="59">
        <f>SUM(F34:F54)</f>
        <v>0</v>
      </c>
      <c r="G55" s="60">
        <f>SUM(G34:G54)</f>
        <v>0</v>
      </c>
      <c r="H55" s="15"/>
      <c r="I55" s="61">
        <f>SUM(I34:I54)</f>
        <v>0</v>
      </c>
    </row>
    <row r="56" spans="1:9" x14ac:dyDescent="0.2">
      <c r="D56" s="14"/>
      <c r="E56" s="16"/>
      <c r="F56" s="17"/>
      <c r="G56" s="16"/>
      <c r="H56" s="16"/>
    </row>
    <row r="57" spans="1:9" x14ac:dyDescent="0.2">
      <c r="D57" s="11"/>
    </row>
    <row r="58" spans="1:9" x14ac:dyDescent="0.2">
      <c r="D58" s="11"/>
    </row>
    <row r="59" spans="1:9" ht="30" customHeight="1" x14ac:dyDescent="0.2">
      <c r="A59" s="63" t="s">
        <v>17</v>
      </c>
      <c r="B59" s="16"/>
      <c r="C59" s="16"/>
      <c r="D59" s="16"/>
    </row>
    <row r="60" spans="1:9" ht="43.15" customHeight="1" x14ac:dyDescent="0.2">
      <c r="A60" s="64" t="s">
        <v>14</v>
      </c>
      <c r="B60" s="64" t="s">
        <v>15</v>
      </c>
      <c r="C60" s="64" t="s">
        <v>6</v>
      </c>
      <c r="D60" s="65" t="s">
        <v>16</v>
      </c>
      <c r="E60" s="64" t="s">
        <v>54</v>
      </c>
    </row>
    <row r="61" spans="1:9" ht="24" customHeight="1" x14ac:dyDescent="0.25">
      <c r="A61" s="66">
        <f>SUM(F34:F53)+SUM(F9:F28)</f>
        <v>0</v>
      </c>
      <c r="B61" s="66">
        <f>F54+F29</f>
        <v>0</v>
      </c>
      <c r="C61" s="66">
        <f>F55+F30</f>
        <v>0</v>
      </c>
      <c r="D61" s="67">
        <f>G30+G55</f>
        <v>0</v>
      </c>
      <c r="E61" s="66">
        <f>I30+I55</f>
        <v>0</v>
      </c>
    </row>
  </sheetData>
  <mergeCells count="1">
    <mergeCell ref="B6:I6"/>
  </mergeCells>
  <dataValidations count="4">
    <dataValidation type="list" allowBlank="1" showInputMessage="1" showErrorMessage="1" sqref="B29 B54" xr:uid="{00000000-0002-0000-0000-000000000000}"/>
    <dataValidation type="list" allowBlank="1" showInputMessage="1" showErrorMessage="1" sqref="C9:C28 C34:C53" xr:uid="{00000000-0002-0000-0000-000001000000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B9:B28 B34:B53" xr:uid="{00000000-0002-0000-0000-000002000000}">
      <formula1>"IZBERI, NSO - NEPOSREDNI STROŠKI OSEBJA"</formula1>
    </dataValidation>
    <dataValidation type="list" allowBlank="1" showInputMessage="1" showErrorMessage="1" sqref="C29 C54" xr:uid="{00000000-0002-0000-0000-000003000000}">
      <formula1>"Preostale projektne aktivnosti"</formula1>
    </dataValidation>
  </dataValidations>
  <pageMargins left="0.7" right="0.7" top="0.75" bottom="0.75" header="0.3" footer="0.3"/>
  <pageSetup paperSize="9" scale="49" fitToHeight="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7BB0E-50BA-4A8D-A852-284AE46BF8A8}">
  <sheetPr>
    <tabColor rgb="FFFFFF00"/>
    <pageSetUpPr fitToPage="1"/>
  </sheetPr>
  <dimension ref="A1:J61"/>
  <sheetViews>
    <sheetView view="pageBreakPreview" topLeftCell="A6" zoomScale="60" zoomScaleNormal="100" workbookViewId="0">
      <selection activeCell="B17" sqref="B17"/>
    </sheetView>
  </sheetViews>
  <sheetFormatPr defaultColWidth="9.140625" defaultRowHeight="14.25" x14ac:dyDescent="0.2"/>
  <cols>
    <col min="1" max="1" width="51.85546875" style="6" customWidth="1"/>
    <col min="2" max="2" width="64.7109375" style="6" bestFit="1" customWidth="1"/>
    <col min="3" max="3" width="38.7109375" style="6" customWidth="1"/>
    <col min="4" max="4" width="18.85546875" style="6" customWidth="1"/>
    <col min="5" max="5" width="12.7109375" style="6" customWidth="1"/>
    <col min="6" max="6" width="17.85546875" style="7" customWidth="1"/>
    <col min="7" max="7" width="20.85546875" style="6" customWidth="1"/>
    <col min="8" max="8" width="19.28515625" style="6" customWidth="1"/>
    <col min="9" max="9" width="20" style="6" customWidth="1"/>
    <col min="10" max="10" width="9.140625" style="6" customWidth="1"/>
    <col min="11" max="16384" width="9.140625" style="6"/>
  </cols>
  <sheetData>
    <row r="1" spans="1:10" ht="25.9" customHeight="1" x14ac:dyDescent="0.4">
      <c r="A1" s="5"/>
      <c r="B1" s="18"/>
      <c r="F1" s="21"/>
      <c r="G1" s="22"/>
      <c r="H1" s="23"/>
    </row>
    <row r="2" spans="1:10" ht="21" customHeight="1" x14ac:dyDescent="0.3">
      <c r="A2" s="8"/>
      <c r="B2" s="19"/>
      <c r="F2" s="24"/>
      <c r="G2" s="25"/>
      <c r="H2" s="26"/>
    </row>
    <row r="3" spans="1:10" ht="15.6" customHeight="1" x14ac:dyDescent="0.25">
      <c r="A3" s="9"/>
      <c r="B3" s="19"/>
      <c r="F3" s="24"/>
      <c r="G3" s="25"/>
      <c r="H3" s="26"/>
    </row>
    <row r="4" spans="1:10" ht="15.6" customHeight="1" thickBot="1" x14ac:dyDescent="0.3">
      <c r="A4" s="9"/>
      <c r="B4" s="20"/>
      <c r="F4" s="27"/>
      <c r="G4" s="28"/>
      <c r="H4" s="29"/>
    </row>
    <row r="5" spans="1:10" ht="15.6" customHeight="1" thickBot="1" x14ac:dyDescent="0.3">
      <c r="A5" s="9"/>
      <c r="B5" s="25"/>
      <c r="F5" s="33"/>
      <c r="G5" s="25"/>
      <c r="H5" s="25"/>
    </row>
    <row r="6" spans="1:10" ht="18" x14ac:dyDescent="0.25">
      <c r="A6" s="30" t="s">
        <v>28</v>
      </c>
      <c r="B6" s="141"/>
      <c r="C6" s="142"/>
      <c r="D6" s="142"/>
      <c r="E6" s="142"/>
      <c r="F6" s="142"/>
      <c r="G6" s="142"/>
      <c r="H6" s="142"/>
      <c r="I6" s="143"/>
      <c r="J6" s="32"/>
    </row>
    <row r="8" spans="1:10" ht="57.6" customHeight="1" x14ac:dyDescent="0.2">
      <c r="A8" s="116" t="s">
        <v>47</v>
      </c>
      <c r="B8" s="117" t="s">
        <v>2</v>
      </c>
      <c r="C8" s="117" t="s">
        <v>3</v>
      </c>
      <c r="D8" s="35" t="s">
        <v>4</v>
      </c>
      <c r="E8" s="38" t="s">
        <v>5</v>
      </c>
      <c r="F8" s="39" t="s">
        <v>6</v>
      </c>
      <c r="G8" s="38" t="s">
        <v>7</v>
      </c>
      <c r="H8" s="38" t="s">
        <v>8</v>
      </c>
      <c r="I8" s="40" t="s">
        <v>54</v>
      </c>
    </row>
    <row r="9" spans="1:10" x14ac:dyDescent="0.2">
      <c r="A9" s="118"/>
      <c r="B9" s="119" t="s">
        <v>9</v>
      </c>
      <c r="C9" s="119" t="s">
        <v>9</v>
      </c>
      <c r="D9" s="36"/>
      <c r="E9" s="41" t="str">
        <f>VLOOKUP(C9,SE!$A$1:$B$8,2,FALSE)</f>
        <v>-</v>
      </c>
      <c r="F9" s="42" t="str">
        <f t="shared" ref="F9:F28" si="0">IF(D9="","",D9*E9)</f>
        <v/>
      </c>
      <c r="G9" s="42" t="str">
        <f t="shared" ref="G9:G28" si="1">IF(D9="","",F9*H9/100)</f>
        <v/>
      </c>
      <c r="H9" s="43" t="str">
        <f t="shared" ref="H9:H28" si="2">IF(D9="","",80)</f>
        <v/>
      </c>
      <c r="I9" s="44" t="str">
        <f t="shared" ref="I9:I28" si="3">IF(D9="","",ROUND((F9-G9),2))</f>
        <v/>
      </c>
    </row>
    <row r="10" spans="1:10" x14ac:dyDescent="0.2">
      <c r="A10" s="118"/>
      <c r="B10" s="119" t="s">
        <v>9</v>
      </c>
      <c r="C10" s="119" t="s">
        <v>9</v>
      </c>
      <c r="D10" s="36"/>
      <c r="E10" s="41" t="str">
        <f>VLOOKUP(C10,SE!$A$1:$B$8,2,FALSE)</f>
        <v>-</v>
      </c>
      <c r="F10" s="42" t="str">
        <f t="shared" si="0"/>
        <v/>
      </c>
      <c r="G10" s="42" t="str">
        <f t="shared" si="1"/>
        <v/>
      </c>
      <c r="H10" s="43" t="str">
        <f t="shared" si="2"/>
        <v/>
      </c>
      <c r="I10" s="44" t="str">
        <f t="shared" si="3"/>
        <v/>
      </c>
    </row>
    <row r="11" spans="1:10" x14ac:dyDescent="0.2">
      <c r="A11" s="118"/>
      <c r="B11" s="119" t="s">
        <v>9</v>
      </c>
      <c r="C11" s="119" t="s">
        <v>9</v>
      </c>
      <c r="D11" s="36"/>
      <c r="E11" s="41" t="str">
        <f>VLOOKUP(C11,SE!$A$1:$B$8,2,FALSE)</f>
        <v>-</v>
      </c>
      <c r="F11" s="42" t="str">
        <f t="shared" si="0"/>
        <v/>
      </c>
      <c r="G11" s="42" t="str">
        <f t="shared" si="1"/>
        <v/>
      </c>
      <c r="H11" s="43" t="str">
        <f t="shared" si="2"/>
        <v/>
      </c>
      <c r="I11" s="44" t="str">
        <f t="shared" si="3"/>
        <v/>
      </c>
    </row>
    <row r="12" spans="1:10" x14ac:dyDescent="0.2">
      <c r="A12" s="118"/>
      <c r="B12" s="119" t="s">
        <v>9</v>
      </c>
      <c r="C12" s="119" t="s">
        <v>9</v>
      </c>
      <c r="D12" s="36"/>
      <c r="E12" s="41" t="str">
        <f>VLOOKUP(C12,SE!$A$1:$B$8,2,FALSE)</f>
        <v>-</v>
      </c>
      <c r="F12" s="42" t="str">
        <f t="shared" si="0"/>
        <v/>
      </c>
      <c r="G12" s="42" t="str">
        <f t="shared" si="1"/>
        <v/>
      </c>
      <c r="H12" s="43" t="str">
        <f t="shared" si="2"/>
        <v/>
      </c>
      <c r="I12" s="44" t="str">
        <f t="shared" si="3"/>
        <v/>
      </c>
    </row>
    <row r="13" spans="1:10" x14ac:dyDescent="0.2">
      <c r="A13" s="118"/>
      <c r="B13" s="119" t="s">
        <v>9</v>
      </c>
      <c r="C13" s="119" t="s">
        <v>9</v>
      </c>
      <c r="D13" s="36"/>
      <c r="E13" s="41" t="str">
        <f>VLOOKUP(C13,SE!$A$1:$B$8,2,FALSE)</f>
        <v>-</v>
      </c>
      <c r="F13" s="42" t="str">
        <f t="shared" si="0"/>
        <v/>
      </c>
      <c r="G13" s="42" t="str">
        <f t="shared" si="1"/>
        <v/>
      </c>
      <c r="H13" s="43" t="str">
        <f t="shared" si="2"/>
        <v/>
      </c>
      <c r="I13" s="44" t="str">
        <f t="shared" si="3"/>
        <v/>
      </c>
    </row>
    <row r="14" spans="1:10" x14ac:dyDescent="0.2">
      <c r="A14" s="118"/>
      <c r="B14" s="119" t="s">
        <v>9</v>
      </c>
      <c r="C14" s="119" t="s">
        <v>9</v>
      </c>
      <c r="D14" s="36"/>
      <c r="E14" s="41" t="str">
        <f>VLOOKUP(C14,SE!$A$1:$B$8,2,FALSE)</f>
        <v>-</v>
      </c>
      <c r="F14" s="42" t="str">
        <f t="shared" si="0"/>
        <v/>
      </c>
      <c r="G14" s="42" t="str">
        <f t="shared" si="1"/>
        <v/>
      </c>
      <c r="H14" s="43" t="str">
        <f t="shared" si="2"/>
        <v/>
      </c>
      <c r="I14" s="44" t="str">
        <f t="shared" si="3"/>
        <v/>
      </c>
    </row>
    <row r="15" spans="1:10" x14ac:dyDescent="0.2">
      <c r="A15" s="118"/>
      <c r="B15" s="119" t="s">
        <v>9</v>
      </c>
      <c r="C15" s="119" t="s">
        <v>9</v>
      </c>
      <c r="D15" s="36"/>
      <c r="E15" s="41" t="str">
        <f>VLOOKUP(C15,SE!$A$1:$B$8,2,FALSE)</f>
        <v>-</v>
      </c>
      <c r="F15" s="42" t="str">
        <f t="shared" si="0"/>
        <v/>
      </c>
      <c r="G15" s="42" t="str">
        <f t="shared" si="1"/>
        <v/>
      </c>
      <c r="H15" s="43" t="str">
        <f t="shared" si="2"/>
        <v/>
      </c>
      <c r="I15" s="44" t="str">
        <f t="shared" si="3"/>
        <v/>
      </c>
    </row>
    <row r="16" spans="1:10" x14ac:dyDescent="0.2">
      <c r="A16" s="118"/>
      <c r="B16" s="119" t="s">
        <v>9</v>
      </c>
      <c r="C16" s="119" t="s">
        <v>9</v>
      </c>
      <c r="D16" s="36"/>
      <c r="E16" s="41" t="str">
        <f>VLOOKUP(C16,SE!$A$1:$B$8,2,FALSE)</f>
        <v>-</v>
      </c>
      <c r="F16" s="42" t="str">
        <f t="shared" si="0"/>
        <v/>
      </c>
      <c r="G16" s="42" t="str">
        <f t="shared" si="1"/>
        <v/>
      </c>
      <c r="H16" s="43" t="str">
        <f t="shared" si="2"/>
        <v/>
      </c>
      <c r="I16" s="44" t="str">
        <f t="shared" si="3"/>
        <v/>
      </c>
    </row>
    <row r="17" spans="1:9" x14ac:dyDescent="0.2">
      <c r="A17" s="118"/>
      <c r="B17" s="119" t="s">
        <v>9</v>
      </c>
      <c r="C17" s="119" t="s">
        <v>9</v>
      </c>
      <c r="D17" s="36"/>
      <c r="E17" s="41" t="str">
        <f>VLOOKUP(C17,SE!$A$1:$B$8,2,FALSE)</f>
        <v>-</v>
      </c>
      <c r="F17" s="42" t="str">
        <f t="shared" si="0"/>
        <v/>
      </c>
      <c r="G17" s="42" t="str">
        <f t="shared" si="1"/>
        <v/>
      </c>
      <c r="H17" s="43" t="str">
        <f t="shared" si="2"/>
        <v/>
      </c>
      <c r="I17" s="44" t="str">
        <f t="shared" si="3"/>
        <v/>
      </c>
    </row>
    <row r="18" spans="1:9" x14ac:dyDescent="0.2">
      <c r="A18" s="118"/>
      <c r="B18" s="119" t="s">
        <v>9</v>
      </c>
      <c r="C18" s="119" t="s">
        <v>9</v>
      </c>
      <c r="D18" s="36"/>
      <c r="E18" s="41" t="str">
        <f>VLOOKUP(C18,SE!$A$1:$B$8,2,FALSE)</f>
        <v>-</v>
      </c>
      <c r="F18" s="42" t="str">
        <f t="shared" si="0"/>
        <v/>
      </c>
      <c r="G18" s="42" t="str">
        <f t="shared" si="1"/>
        <v/>
      </c>
      <c r="H18" s="43" t="str">
        <f t="shared" si="2"/>
        <v/>
      </c>
      <c r="I18" s="44" t="str">
        <f t="shared" si="3"/>
        <v/>
      </c>
    </row>
    <row r="19" spans="1:9" x14ac:dyDescent="0.2">
      <c r="A19" s="118"/>
      <c r="B19" s="119" t="s">
        <v>9</v>
      </c>
      <c r="C19" s="119" t="s">
        <v>9</v>
      </c>
      <c r="D19" s="36"/>
      <c r="E19" s="41" t="str">
        <f>VLOOKUP(C19,SE!$A$1:$B$8,2,FALSE)</f>
        <v>-</v>
      </c>
      <c r="F19" s="42" t="str">
        <f t="shared" si="0"/>
        <v/>
      </c>
      <c r="G19" s="42" t="str">
        <f t="shared" si="1"/>
        <v/>
      </c>
      <c r="H19" s="43" t="str">
        <f t="shared" si="2"/>
        <v/>
      </c>
      <c r="I19" s="44" t="str">
        <f t="shared" si="3"/>
        <v/>
      </c>
    </row>
    <row r="20" spans="1:9" x14ac:dyDescent="0.2">
      <c r="A20" s="118"/>
      <c r="B20" s="119" t="s">
        <v>9</v>
      </c>
      <c r="C20" s="119" t="s">
        <v>9</v>
      </c>
      <c r="D20" s="36"/>
      <c r="E20" s="41" t="str">
        <f>VLOOKUP(C20,SE!$A$1:$B$8,2,FALSE)</f>
        <v>-</v>
      </c>
      <c r="F20" s="42" t="str">
        <f t="shared" si="0"/>
        <v/>
      </c>
      <c r="G20" s="42" t="str">
        <f t="shared" si="1"/>
        <v/>
      </c>
      <c r="H20" s="43" t="str">
        <f t="shared" si="2"/>
        <v/>
      </c>
      <c r="I20" s="44" t="str">
        <f t="shared" si="3"/>
        <v/>
      </c>
    </row>
    <row r="21" spans="1:9" x14ac:dyDescent="0.2">
      <c r="A21" s="118"/>
      <c r="B21" s="119" t="s">
        <v>9</v>
      </c>
      <c r="C21" s="119" t="s">
        <v>9</v>
      </c>
      <c r="D21" s="36"/>
      <c r="E21" s="41" t="str">
        <f>VLOOKUP(C21,SE!$A$1:$B$8,2,FALSE)</f>
        <v>-</v>
      </c>
      <c r="F21" s="42" t="str">
        <f t="shared" si="0"/>
        <v/>
      </c>
      <c r="G21" s="42" t="str">
        <f t="shared" si="1"/>
        <v/>
      </c>
      <c r="H21" s="43" t="str">
        <f t="shared" si="2"/>
        <v/>
      </c>
      <c r="I21" s="44" t="str">
        <f t="shared" si="3"/>
        <v/>
      </c>
    </row>
    <row r="22" spans="1:9" x14ac:dyDescent="0.2">
      <c r="A22" s="118"/>
      <c r="B22" s="119" t="s">
        <v>9</v>
      </c>
      <c r="C22" s="119" t="s">
        <v>9</v>
      </c>
      <c r="D22" s="36"/>
      <c r="E22" s="41" t="str">
        <f>VLOOKUP(C22,SE!$A$1:$B$8,2,FALSE)</f>
        <v>-</v>
      </c>
      <c r="F22" s="42" t="str">
        <f t="shared" si="0"/>
        <v/>
      </c>
      <c r="G22" s="42" t="str">
        <f t="shared" si="1"/>
        <v/>
      </c>
      <c r="H22" s="43" t="str">
        <f t="shared" si="2"/>
        <v/>
      </c>
      <c r="I22" s="44" t="str">
        <f t="shared" si="3"/>
        <v/>
      </c>
    </row>
    <row r="23" spans="1:9" x14ac:dyDescent="0.2">
      <c r="A23" s="118"/>
      <c r="B23" s="119" t="s">
        <v>9</v>
      </c>
      <c r="C23" s="119" t="s">
        <v>9</v>
      </c>
      <c r="D23" s="36"/>
      <c r="E23" s="41" t="str">
        <f>VLOOKUP(C23,SE!$A$1:$B$8,2,FALSE)</f>
        <v>-</v>
      </c>
      <c r="F23" s="42" t="str">
        <f t="shared" si="0"/>
        <v/>
      </c>
      <c r="G23" s="42" t="str">
        <f t="shared" si="1"/>
        <v/>
      </c>
      <c r="H23" s="43" t="str">
        <f t="shared" si="2"/>
        <v/>
      </c>
      <c r="I23" s="44" t="str">
        <f t="shared" si="3"/>
        <v/>
      </c>
    </row>
    <row r="24" spans="1:9" x14ac:dyDescent="0.2">
      <c r="A24" s="118"/>
      <c r="B24" s="119" t="s">
        <v>9</v>
      </c>
      <c r="C24" s="119" t="s">
        <v>9</v>
      </c>
      <c r="D24" s="36"/>
      <c r="E24" s="41" t="str">
        <f>VLOOKUP(C24,SE!$A$1:$B$8,2,FALSE)</f>
        <v>-</v>
      </c>
      <c r="F24" s="42" t="str">
        <f t="shared" si="0"/>
        <v/>
      </c>
      <c r="G24" s="42" t="str">
        <f t="shared" si="1"/>
        <v/>
      </c>
      <c r="H24" s="43" t="str">
        <f t="shared" si="2"/>
        <v/>
      </c>
      <c r="I24" s="44" t="str">
        <f t="shared" si="3"/>
        <v/>
      </c>
    </row>
    <row r="25" spans="1:9" x14ac:dyDescent="0.2">
      <c r="A25" s="118"/>
      <c r="B25" s="119" t="s">
        <v>9</v>
      </c>
      <c r="C25" s="119" t="s">
        <v>9</v>
      </c>
      <c r="D25" s="36"/>
      <c r="E25" s="41" t="str">
        <f>VLOOKUP(C25,SE!$A$1:$B$8,2,FALSE)</f>
        <v>-</v>
      </c>
      <c r="F25" s="42" t="str">
        <f t="shared" si="0"/>
        <v/>
      </c>
      <c r="G25" s="42" t="str">
        <f t="shared" si="1"/>
        <v/>
      </c>
      <c r="H25" s="43" t="str">
        <f t="shared" si="2"/>
        <v/>
      </c>
      <c r="I25" s="44" t="str">
        <f t="shared" si="3"/>
        <v/>
      </c>
    </row>
    <row r="26" spans="1:9" x14ac:dyDescent="0.2">
      <c r="A26" s="118"/>
      <c r="B26" s="119" t="s">
        <v>9</v>
      </c>
      <c r="C26" s="119" t="s">
        <v>9</v>
      </c>
      <c r="D26" s="36"/>
      <c r="E26" s="41" t="str">
        <f>VLOOKUP(C26,SE!$A$1:$B$8,2,FALSE)</f>
        <v>-</v>
      </c>
      <c r="F26" s="42" t="str">
        <f t="shared" si="0"/>
        <v/>
      </c>
      <c r="G26" s="42" t="str">
        <f t="shared" si="1"/>
        <v/>
      </c>
      <c r="H26" s="43" t="str">
        <f t="shared" si="2"/>
        <v/>
      </c>
      <c r="I26" s="44" t="str">
        <f t="shared" si="3"/>
        <v/>
      </c>
    </row>
    <row r="27" spans="1:9" x14ac:dyDescent="0.2">
      <c r="A27" s="118"/>
      <c r="B27" s="119" t="s">
        <v>9</v>
      </c>
      <c r="C27" s="119" t="s">
        <v>9</v>
      </c>
      <c r="D27" s="36"/>
      <c r="E27" s="41" t="str">
        <f>VLOOKUP(C27,SE!$A$1:$B$8,2,FALSE)</f>
        <v>-</v>
      </c>
      <c r="F27" s="42" t="str">
        <f t="shared" si="0"/>
        <v/>
      </c>
      <c r="G27" s="42" t="str">
        <f t="shared" si="1"/>
        <v/>
      </c>
      <c r="H27" s="43" t="str">
        <f t="shared" si="2"/>
        <v/>
      </c>
      <c r="I27" s="44" t="str">
        <f t="shared" si="3"/>
        <v/>
      </c>
    </row>
    <row r="28" spans="1:9" ht="15" customHeight="1" thickBot="1" x14ac:dyDescent="0.25">
      <c r="A28" s="118"/>
      <c r="B28" s="120" t="s">
        <v>9</v>
      </c>
      <c r="C28" s="121" t="s">
        <v>9</v>
      </c>
      <c r="D28" s="36"/>
      <c r="E28" s="45" t="str">
        <f>VLOOKUP(C28,SE!$A$1:$B$8,2,FALSE)</f>
        <v>-</v>
      </c>
      <c r="F28" s="46" t="str">
        <f t="shared" si="0"/>
        <v/>
      </c>
      <c r="G28" s="47" t="str">
        <f t="shared" si="1"/>
        <v/>
      </c>
      <c r="H28" s="48" t="str">
        <f t="shared" si="2"/>
        <v/>
      </c>
      <c r="I28" s="44" t="str">
        <f t="shared" si="3"/>
        <v/>
      </c>
    </row>
    <row r="29" spans="1:9" ht="15.6" customHeight="1" thickTop="1" thickBot="1" x14ac:dyDescent="0.25">
      <c r="A29" s="10"/>
      <c r="B29" s="34" t="s">
        <v>10</v>
      </c>
      <c r="C29" s="34" t="s">
        <v>11</v>
      </c>
      <c r="D29" s="37"/>
      <c r="E29" s="49"/>
      <c r="F29" s="50">
        <f>SUM(F9:F28)*0.4</f>
        <v>0</v>
      </c>
      <c r="G29" s="50">
        <f>F29*0.8</f>
        <v>0</v>
      </c>
      <c r="H29" s="51">
        <v>80</v>
      </c>
      <c r="I29" s="44">
        <f>ROUND((F29-G29),2)</f>
        <v>0</v>
      </c>
    </row>
    <row r="30" spans="1:9" ht="15" customHeight="1" thickBot="1" x14ac:dyDescent="0.3">
      <c r="A30" s="10"/>
      <c r="D30" s="11"/>
      <c r="E30" s="58" t="s">
        <v>12</v>
      </c>
      <c r="F30" s="59">
        <f>SUM(F9:F29)</f>
        <v>0</v>
      </c>
      <c r="G30" s="60">
        <f>SUM(G9:G29)</f>
        <v>0</v>
      </c>
      <c r="H30" s="12"/>
      <c r="I30" s="61">
        <f>SUM(I9:I29)</f>
        <v>0</v>
      </c>
    </row>
    <row r="31" spans="1:9" x14ac:dyDescent="0.2">
      <c r="A31" s="10"/>
      <c r="D31" s="11"/>
      <c r="H31" s="13"/>
    </row>
    <row r="32" spans="1:9" x14ac:dyDescent="0.2">
      <c r="A32" s="10"/>
      <c r="C32" s="7"/>
      <c r="D32" s="11"/>
      <c r="H32" s="13"/>
    </row>
    <row r="33" spans="1:9" ht="57.6" customHeight="1" x14ac:dyDescent="0.2">
      <c r="A33" s="116" t="s">
        <v>48</v>
      </c>
      <c r="B33" s="117" t="s">
        <v>2</v>
      </c>
      <c r="C33" s="117" t="s">
        <v>3</v>
      </c>
      <c r="D33" s="35" t="s">
        <v>4</v>
      </c>
      <c r="E33" s="38" t="s">
        <v>5</v>
      </c>
      <c r="F33" s="39" t="s">
        <v>6</v>
      </c>
      <c r="G33" s="38" t="s">
        <v>7</v>
      </c>
      <c r="H33" s="38" t="s">
        <v>8</v>
      </c>
      <c r="I33" s="38" t="s">
        <v>54</v>
      </c>
    </row>
    <row r="34" spans="1:9" x14ac:dyDescent="0.2">
      <c r="A34" s="118"/>
      <c r="B34" s="119" t="s">
        <v>9</v>
      </c>
      <c r="C34" s="119" t="s">
        <v>9</v>
      </c>
      <c r="D34" s="56"/>
      <c r="E34" s="41" t="str">
        <f>VLOOKUP(C34,SE!$A$1:$B$8,2,FALSE)</f>
        <v>-</v>
      </c>
      <c r="F34" s="42" t="str">
        <f t="shared" ref="F34:F53" si="4">IF(D34="","",D34*E34)</f>
        <v/>
      </c>
      <c r="G34" s="42" t="str">
        <f t="shared" ref="G34:G53" si="5">IF(D34="","",F34*H34/100)</f>
        <v/>
      </c>
      <c r="H34" s="43" t="str">
        <f t="shared" ref="H34:H53" si="6">IF(D34="","",80)</f>
        <v/>
      </c>
      <c r="I34" s="44" t="str">
        <f t="shared" ref="I34:I53" si="7">IF(D34="","",ROUND((F34-G34),2))</f>
        <v/>
      </c>
    </row>
    <row r="35" spans="1:9" x14ac:dyDescent="0.2">
      <c r="A35" s="118"/>
      <c r="B35" s="119" t="s">
        <v>9</v>
      </c>
      <c r="C35" s="119" t="s">
        <v>9</v>
      </c>
      <c r="D35" s="56"/>
      <c r="E35" s="41" t="str">
        <f>VLOOKUP(C35,SE!$A$1:$B$8,2,FALSE)</f>
        <v>-</v>
      </c>
      <c r="F35" s="42" t="str">
        <f t="shared" si="4"/>
        <v/>
      </c>
      <c r="G35" s="42" t="str">
        <f t="shared" si="5"/>
        <v/>
      </c>
      <c r="H35" s="43" t="str">
        <f t="shared" si="6"/>
        <v/>
      </c>
      <c r="I35" s="44" t="str">
        <f t="shared" si="7"/>
        <v/>
      </c>
    </row>
    <row r="36" spans="1:9" x14ac:dyDescent="0.2">
      <c r="A36" s="118"/>
      <c r="B36" s="119" t="s">
        <v>9</v>
      </c>
      <c r="C36" s="119" t="s">
        <v>9</v>
      </c>
      <c r="D36" s="56"/>
      <c r="E36" s="41" t="str">
        <f>VLOOKUP(C36,SE!$A$1:$B$8,2,FALSE)</f>
        <v>-</v>
      </c>
      <c r="F36" s="42" t="str">
        <f t="shared" si="4"/>
        <v/>
      </c>
      <c r="G36" s="42" t="str">
        <f t="shared" si="5"/>
        <v/>
      </c>
      <c r="H36" s="43" t="str">
        <f t="shared" si="6"/>
        <v/>
      </c>
      <c r="I36" s="44" t="str">
        <f t="shared" si="7"/>
        <v/>
      </c>
    </row>
    <row r="37" spans="1:9" x14ac:dyDescent="0.2">
      <c r="A37" s="118"/>
      <c r="B37" s="119" t="s">
        <v>9</v>
      </c>
      <c r="C37" s="119" t="s">
        <v>9</v>
      </c>
      <c r="D37" s="56"/>
      <c r="E37" s="41" t="str">
        <f>VLOOKUP(C37,SE!$A$1:$B$8,2,FALSE)</f>
        <v>-</v>
      </c>
      <c r="F37" s="42" t="str">
        <f t="shared" si="4"/>
        <v/>
      </c>
      <c r="G37" s="42" t="str">
        <f t="shared" si="5"/>
        <v/>
      </c>
      <c r="H37" s="43" t="str">
        <f t="shared" si="6"/>
        <v/>
      </c>
      <c r="I37" s="44" t="str">
        <f t="shared" si="7"/>
        <v/>
      </c>
    </row>
    <row r="38" spans="1:9" x14ac:dyDescent="0.2">
      <c r="A38" s="118"/>
      <c r="B38" s="119" t="s">
        <v>9</v>
      </c>
      <c r="C38" s="119" t="s">
        <v>9</v>
      </c>
      <c r="D38" s="56"/>
      <c r="E38" s="41" t="str">
        <f>VLOOKUP(C38,SE!$A$1:$B$8,2,FALSE)</f>
        <v>-</v>
      </c>
      <c r="F38" s="42" t="str">
        <f t="shared" si="4"/>
        <v/>
      </c>
      <c r="G38" s="42" t="str">
        <f t="shared" si="5"/>
        <v/>
      </c>
      <c r="H38" s="43" t="str">
        <f t="shared" si="6"/>
        <v/>
      </c>
      <c r="I38" s="44" t="str">
        <f t="shared" si="7"/>
        <v/>
      </c>
    </row>
    <row r="39" spans="1:9" x14ac:dyDescent="0.2">
      <c r="A39" s="118"/>
      <c r="B39" s="122" t="s">
        <v>9</v>
      </c>
      <c r="C39" s="123" t="s">
        <v>9</v>
      </c>
      <c r="D39" s="56"/>
      <c r="E39" s="53" t="str">
        <f>VLOOKUP(C39,SE!$A$1:$B$8,2,FALSE)</f>
        <v>-</v>
      </c>
      <c r="F39" s="47" t="str">
        <f t="shared" si="4"/>
        <v/>
      </c>
      <c r="G39" s="47" t="str">
        <f t="shared" si="5"/>
        <v/>
      </c>
      <c r="H39" s="54" t="str">
        <f t="shared" si="6"/>
        <v/>
      </c>
      <c r="I39" s="44" t="str">
        <f t="shared" si="7"/>
        <v/>
      </c>
    </row>
    <row r="40" spans="1:9" x14ac:dyDescent="0.2">
      <c r="A40" s="118"/>
      <c r="B40" s="122" t="s">
        <v>9</v>
      </c>
      <c r="C40" s="123" t="s">
        <v>9</v>
      </c>
      <c r="D40" s="56"/>
      <c r="E40" s="53" t="str">
        <f>VLOOKUP(C40,SE!$A$1:$B$8,2,FALSE)</f>
        <v>-</v>
      </c>
      <c r="F40" s="47" t="str">
        <f t="shared" si="4"/>
        <v/>
      </c>
      <c r="G40" s="47" t="str">
        <f t="shared" si="5"/>
        <v/>
      </c>
      <c r="H40" s="54" t="str">
        <f t="shared" si="6"/>
        <v/>
      </c>
      <c r="I40" s="44" t="str">
        <f t="shared" si="7"/>
        <v/>
      </c>
    </row>
    <row r="41" spans="1:9" x14ac:dyDescent="0.2">
      <c r="A41" s="118"/>
      <c r="B41" s="122" t="s">
        <v>9</v>
      </c>
      <c r="C41" s="123" t="s">
        <v>9</v>
      </c>
      <c r="D41" s="56"/>
      <c r="E41" s="53" t="str">
        <f>VLOOKUP(C41,SE!$A$1:$B$8,2,FALSE)</f>
        <v>-</v>
      </c>
      <c r="F41" s="47" t="str">
        <f t="shared" si="4"/>
        <v/>
      </c>
      <c r="G41" s="47" t="str">
        <f t="shared" si="5"/>
        <v/>
      </c>
      <c r="H41" s="54" t="str">
        <f t="shared" si="6"/>
        <v/>
      </c>
      <c r="I41" s="44" t="str">
        <f t="shared" si="7"/>
        <v/>
      </c>
    </row>
    <row r="42" spans="1:9" x14ac:dyDescent="0.2">
      <c r="A42" s="118"/>
      <c r="B42" s="122" t="s">
        <v>9</v>
      </c>
      <c r="C42" s="123" t="s">
        <v>9</v>
      </c>
      <c r="D42" s="56"/>
      <c r="E42" s="53" t="str">
        <f>VLOOKUP(C42,SE!$A$1:$B$8,2,FALSE)</f>
        <v>-</v>
      </c>
      <c r="F42" s="47" t="str">
        <f t="shared" si="4"/>
        <v/>
      </c>
      <c r="G42" s="47" t="str">
        <f t="shared" si="5"/>
        <v/>
      </c>
      <c r="H42" s="54" t="str">
        <f t="shared" si="6"/>
        <v/>
      </c>
      <c r="I42" s="44" t="str">
        <f t="shared" si="7"/>
        <v/>
      </c>
    </row>
    <row r="43" spans="1:9" x14ac:dyDescent="0.2">
      <c r="A43" s="118"/>
      <c r="B43" s="122" t="s">
        <v>9</v>
      </c>
      <c r="C43" s="123" t="s">
        <v>9</v>
      </c>
      <c r="D43" s="56"/>
      <c r="E43" s="53" t="str">
        <f>VLOOKUP(C43,SE!$A$1:$B$8,2,FALSE)</f>
        <v>-</v>
      </c>
      <c r="F43" s="47" t="str">
        <f t="shared" si="4"/>
        <v/>
      </c>
      <c r="G43" s="47" t="str">
        <f t="shared" si="5"/>
        <v/>
      </c>
      <c r="H43" s="54" t="str">
        <f t="shared" si="6"/>
        <v/>
      </c>
      <c r="I43" s="44" t="str">
        <f t="shared" si="7"/>
        <v/>
      </c>
    </row>
    <row r="44" spans="1:9" x14ac:dyDescent="0.2">
      <c r="A44" s="118"/>
      <c r="B44" s="122" t="s">
        <v>9</v>
      </c>
      <c r="C44" s="123" t="s">
        <v>9</v>
      </c>
      <c r="D44" s="56"/>
      <c r="E44" s="53" t="str">
        <f>VLOOKUP(C44,SE!$A$1:$B$8,2,FALSE)</f>
        <v>-</v>
      </c>
      <c r="F44" s="47" t="str">
        <f t="shared" si="4"/>
        <v/>
      </c>
      <c r="G44" s="47" t="str">
        <f t="shared" si="5"/>
        <v/>
      </c>
      <c r="H44" s="54" t="str">
        <f t="shared" si="6"/>
        <v/>
      </c>
      <c r="I44" s="44" t="str">
        <f t="shared" si="7"/>
        <v/>
      </c>
    </row>
    <row r="45" spans="1:9" x14ac:dyDescent="0.2">
      <c r="A45" s="118"/>
      <c r="B45" s="122" t="s">
        <v>9</v>
      </c>
      <c r="C45" s="123" t="s">
        <v>9</v>
      </c>
      <c r="D45" s="56"/>
      <c r="E45" s="53" t="str">
        <f>VLOOKUP(C45,SE!$A$1:$B$8,2,FALSE)</f>
        <v>-</v>
      </c>
      <c r="F45" s="47" t="str">
        <f t="shared" si="4"/>
        <v/>
      </c>
      <c r="G45" s="47" t="str">
        <f t="shared" si="5"/>
        <v/>
      </c>
      <c r="H45" s="54" t="str">
        <f t="shared" si="6"/>
        <v/>
      </c>
      <c r="I45" s="44" t="str">
        <f t="shared" si="7"/>
        <v/>
      </c>
    </row>
    <row r="46" spans="1:9" x14ac:dyDescent="0.2">
      <c r="A46" s="118"/>
      <c r="B46" s="122" t="s">
        <v>9</v>
      </c>
      <c r="C46" s="123" t="s">
        <v>9</v>
      </c>
      <c r="D46" s="56"/>
      <c r="E46" s="53" t="str">
        <f>VLOOKUP(C46,SE!$A$1:$B$8,2,FALSE)</f>
        <v>-</v>
      </c>
      <c r="F46" s="47" t="str">
        <f t="shared" si="4"/>
        <v/>
      </c>
      <c r="G46" s="47" t="str">
        <f t="shared" si="5"/>
        <v/>
      </c>
      <c r="H46" s="54" t="str">
        <f t="shared" si="6"/>
        <v/>
      </c>
      <c r="I46" s="44" t="str">
        <f t="shared" si="7"/>
        <v/>
      </c>
    </row>
    <row r="47" spans="1:9" x14ac:dyDescent="0.2">
      <c r="A47" s="118"/>
      <c r="B47" s="122" t="s">
        <v>9</v>
      </c>
      <c r="C47" s="123" t="s">
        <v>9</v>
      </c>
      <c r="D47" s="56"/>
      <c r="E47" s="53" t="str">
        <f>VLOOKUP(C47,SE!$A$1:$B$8,2,FALSE)</f>
        <v>-</v>
      </c>
      <c r="F47" s="47" t="str">
        <f t="shared" si="4"/>
        <v/>
      </c>
      <c r="G47" s="47" t="str">
        <f t="shared" si="5"/>
        <v/>
      </c>
      <c r="H47" s="54" t="str">
        <f t="shared" si="6"/>
        <v/>
      </c>
      <c r="I47" s="44" t="str">
        <f t="shared" si="7"/>
        <v/>
      </c>
    </row>
    <row r="48" spans="1:9" x14ac:dyDescent="0.2">
      <c r="A48" s="118"/>
      <c r="B48" s="122" t="s">
        <v>9</v>
      </c>
      <c r="C48" s="123" t="s">
        <v>9</v>
      </c>
      <c r="D48" s="56"/>
      <c r="E48" s="53" t="str">
        <f>VLOOKUP(C48,SE!$A$1:$B$8,2,FALSE)</f>
        <v>-</v>
      </c>
      <c r="F48" s="47" t="str">
        <f t="shared" si="4"/>
        <v/>
      </c>
      <c r="G48" s="47" t="str">
        <f t="shared" si="5"/>
        <v/>
      </c>
      <c r="H48" s="54" t="str">
        <f t="shared" si="6"/>
        <v/>
      </c>
      <c r="I48" s="44" t="str">
        <f t="shared" si="7"/>
        <v/>
      </c>
    </row>
    <row r="49" spans="1:9" x14ac:dyDescent="0.2">
      <c r="A49" s="118"/>
      <c r="B49" s="122" t="s">
        <v>9</v>
      </c>
      <c r="C49" s="123" t="s">
        <v>9</v>
      </c>
      <c r="D49" s="56"/>
      <c r="E49" s="53" t="str">
        <f>VLOOKUP(C49,SE!$A$1:$B$8,2,FALSE)</f>
        <v>-</v>
      </c>
      <c r="F49" s="47" t="str">
        <f t="shared" si="4"/>
        <v/>
      </c>
      <c r="G49" s="47" t="str">
        <f t="shared" si="5"/>
        <v/>
      </c>
      <c r="H49" s="54" t="str">
        <f t="shared" si="6"/>
        <v/>
      </c>
      <c r="I49" s="44" t="str">
        <f t="shared" si="7"/>
        <v/>
      </c>
    </row>
    <row r="50" spans="1:9" x14ac:dyDescent="0.2">
      <c r="A50" s="118"/>
      <c r="B50" s="122" t="s">
        <v>9</v>
      </c>
      <c r="C50" s="123" t="s">
        <v>9</v>
      </c>
      <c r="D50" s="56"/>
      <c r="E50" s="53" t="str">
        <f>VLOOKUP(C50,SE!$A$1:$B$8,2,FALSE)</f>
        <v>-</v>
      </c>
      <c r="F50" s="47" t="str">
        <f t="shared" si="4"/>
        <v/>
      </c>
      <c r="G50" s="47" t="str">
        <f t="shared" si="5"/>
        <v/>
      </c>
      <c r="H50" s="54" t="str">
        <f t="shared" si="6"/>
        <v/>
      </c>
      <c r="I50" s="44" t="str">
        <f t="shared" si="7"/>
        <v/>
      </c>
    </row>
    <row r="51" spans="1:9" x14ac:dyDescent="0.2">
      <c r="A51" s="118"/>
      <c r="B51" s="122" t="s">
        <v>9</v>
      </c>
      <c r="C51" s="123" t="s">
        <v>9</v>
      </c>
      <c r="D51" s="56"/>
      <c r="E51" s="53" t="str">
        <f>VLOOKUP(C51,SE!$A$1:$B$8,2,FALSE)</f>
        <v>-</v>
      </c>
      <c r="F51" s="47" t="str">
        <f t="shared" si="4"/>
        <v/>
      </c>
      <c r="G51" s="47" t="str">
        <f t="shared" si="5"/>
        <v/>
      </c>
      <c r="H51" s="54" t="str">
        <f t="shared" si="6"/>
        <v/>
      </c>
      <c r="I51" s="44" t="str">
        <f t="shared" si="7"/>
        <v/>
      </c>
    </row>
    <row r="52" spans="1:9" x14ac:dyDescent="0.2">
      <c r="A52" s="118"/>
      <c r="B52" s="122" t="s">
        <v>9</v>
      </c>
      <c r="C52" s="123" t="s">
        <v>9</v>
      </c>
      <c r="D52" s="56"/>
      <c r="E52" s="53" t="str">
        <f>VLOOKUP(C52,SE!$A$1:$B$8,2,FALSE)</f>
        <v>-</v>
      </c>
      <c r="F52" s="47" t="str">
        <f t="shared" si="4"/>
        <v/>
      </c>
      <c r="G52" s="47" t="str">
        <f t="shared" si="5"/>
        <v/>
      </c>
      <c r="H52" s="54" t="str">
        <f t="shared" si="6"/>
        <v/>
      </c>
      <c r="I52" s="44" t="str">
        <f t="shared" si="7"/>
        <v/>
      </c>
    </row>
    <row r="53" spans="1:9" ht="15" customHeight="1" thickBot="1" x14ac:dyDescent="0.25">
      <c r="A53" s="118"/>
      <c r="B53" s="120" t="s">
        <v>9</v>
      </c>
      <c r="C53" s="121" t="s">
        <v>9</v>
      </c>
      <c r="D53" s="57"/>
      <c r="E53" s="45" t="str">
        <f>VLOOKUP(C53,SE!$A$1:$B$8,2,FALSE)</f>
        <v>-</v>
      </c>
      <c r="F53" s="46" t="str">
        <f t="shared" si="4"/>
        <v/>
      </c>
      <c r="G53" s="47" t="str">
        <f t="shared" si="5"/>
        <v/>
      </c>
      <c r="H53" s="48" t="str">
        <f t="shared" si="6"/>
        <v/>
      </c>
      <c r="I53" s="44" t="str">
        <f t="shared" si="7"/>
        <v/>
      </c>
    </row>
    <row r="54" spans="1:9" ht="15.6" customHeight="1" thickTop="1" thickBot="1" x14ac:dyDescent="0.25">
      <c r="A54" s="10"/>
      <c r="B54" s="52" t="s">
        <v>10</v>
      </c>
      <c r="C54" s="52" t="s">
        <v>11</v>
      </c>
      <c r="D54" s="37"/>
      <c r="E54" s="49"/>
      <c r="F54" s="50">
        <f>SUM(F34:F53)*0.4</f>
        <v>0</v>
      </c>
      <c r="G54" s="50">
        <f>F54*0.8</f>
        <v>0</v>
      </c>
      <c r="H54" s="51">
        <v>80</v>
      </c>
      <c r="I54" s="55">
        <f>ROUND((F54-G54),2)</f>
        <v>0</v>
      </c>
    </row>
    <row r="55" spans="1:9" ht="15" customHeight="1" thickBot="1" x14ac:dyDescent="0.3">
      <c r="D55" s="14"/>
      <c r="E55" s="62" t="s">
        <v>12</v>
      </c>
      <c r="F55" s="59">
        <f>SUM(F34:F54)</f>
        <v>0</v>
      </c>
      <c r="G55" s="60">
        <f>SUM(G34:G54)</f>
        <v>0</v>
      </c>
      <c r="H55" s="15"/>
      <c r="I55" s="61">
        <f>SUM(I34:I54)</f>
        <v>0</v>
      </c>
    </row>
    <row r="56" spans="1:9" x14ac:dyDescent="0.2">
      <c r="D56" s="14"/>
      <c r="E56" s="16"/>
      <c r="F56" s="17"/>
      <c r="G56" s="16"/>
      <c r="H56" s="16"/>
    </row>
    <row r="57" spans="1:9" x14ac:dyDescent="0.2">
      <c r="D57" s="11"/>
    </row>
    <row r="58" spans="1:9" x14ac:dyDescent="0.2">
      <c r="D58" s="11"/>
    </row>
    <row r="59" spans="1:9" ht="30" customHeight="1" x14ac:dyDescent="0.2">
      <c r="A59" s="63" t="s">
        <v>18</v>
      </c>
      <c r="B59" s="16"/>
      <c r="C59" s="16"/>
      <c r="D59" s="16"/>
    </row>
    <row r="60" spans="1:9" ht="43.15" customHeight="1" x14ac:dyDescent="0.2">
      <c r="A60" s="64" t="s">
        <v>14</v>
      </c>
      <c r="B60" s="64" t="s">
        <v>15</v>
      </c>
      <c r="C60" s="64" t="s">
        <v>6</v>
      </c>
      <c r="D60" s="65" t="s">
        <v>16</v>
      </c>
      <c r="E60" s="64" t="s">
        <v>54</v>
      </c>
    </row>
    <row r="61" spans="1:9" ht="24" customHeight="1" x14ac:dyDescent="0.25">
      <c r="A61" s="66">
        <f>SUM(F34:F53)+SUM(F9:F28)</f>
        <v>0</v>
      </c>
      <c r="B61" s="66">
        <f>F54+F29</f>
        <v>0</v>
      </c>
      <c r="C61" s="66">
        <f>F55+F30</f>
        <v>0</v>
      </c>
      <c r="D61" s="67">
        <f>G30+G55</f>
        <v>0</v>
      </c>
      <c r="E61" s="66">
        <f>I30+I55</f>
        <v>0</v>
      </c>
    </row>
  </sheetData>
  <mergeCells count="1">
    <mergeCell ref="B6:I6"/>
  </mergeCells>
  <dataValidations count="4">
    <dataValidation type="list" allowBlank="1" showInputMessage="1" showErrorMessage="1" sqref="B29 B54" xr:uid="{5512AD82-8888-40AB-8911-03163A13C418}"/>
    <dataValidation type="list" allowBlank="1" showInputMessage="1" showErrorMessage="1" sqref="C9:C28 C34:C53" xr:uid="{4A169B03-E831-4341-B635-85D76EFF4B36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B9:B28 B34:B53" xr:uid="{BD5B1419-327D-46B7-866A-C4996981DEE9}">
      <formula1>"IZBERI, NSO - NEPOSREDNI STROŠKI OSEBJA"</formula1>
    </dataValidation>
    <dataValidation type="list" allowBlank="1" showInputMessage="1" showErrorMessage="1" sqref="C29 C54" xr:uid="{CECA0DD3-11E8-499D-827C-6366255FF646}">
      <formula1>"Preostale projektne aktivnosti"</formula1>
    </dataValidation>
  </dataValidations>
  <pageMargins left="0.7" right="0.7" top="0.75" bottom="0.75" header="0.3" footer="0.3"/>
  <pageSetup paperSize="9" scale="47" fitToHeight="0" orientation="landscape" horizontalDpi="4294967293" verticalDpi="4294967293" r:id="rId1"/>
  <rowBreaks count="1" manualBreakCount="1">
    <brk id="6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D2E2-2C49-4ED1-879F-49D824CD995D}">
  <sheetPr>
    <tabColor rgb="FFFFC000"/>
    <pageSetUpPr fitToPage="1"/>
  </sheetPr>
  <dimension ref="A1:J61"/>
  <sheetViews>
    <sheetView view="pageBreakPreview" topLeftCell="A17" zoomScale="60" zoomScaleNormal="85" workbookViewId="0">
      <selection activeCell="E60" sqref="E60"/>
    </sheetView>
  </sheetViews>
  <sheetFormatPr defaultColWidth="9.140625" defaultRowHeight="14.25" x14ac:dyDescent="0.2"/>
  <cols>
    <col min="1" max="1" width="51.85546875" style="6" customWidth="1"/>
    <col min="2" max="2" width="64.7109375" style="6" bestFit="1" customWidth="1"/>
    <col min="3" max="3" width="38.7109375" style="6" customWidth="1"/>
    <col min="4" max="4" width="18.85546875" style="6" customWidth="1"/>
    <col min="5" max="5" width="12.7109375" style="6" customWidth="1"/>
    <col min="6" max="6" width="17.85546875" style="7" customWidth="1"/>
    <col min="7" max="7" width="20.85546875" style="6" customWidth="1"/>
    <col min="8" max="8" width="19.28515625" style="6" customWidth="1"/>
    <col min="9" max="9" width="20" style="6" customWidth="1"/>
    <col min="10" max="10" width="9.140625" style="6" customWidth="1"/>
    <col min="11" max="16384" width="9.140625" style="6"/>
  </cols>
  <sheetData>
    <row r="1" spans="1:10" ht="25.9" customHeight="1" x14ac:dyDescent="0.4">
      <c r="A1" s="5"/>
      <c r="B1" s="18"/>
      <c r="F1" s="21"/>
      <c r="G1" s="22"/>
      <c r="H1" s="23"/>
    </row>
    <row r="2" spans="1:10" ht="21" customHeight="1" x14ac:dyDescent="0.3">
      <c r="A2" s="8"/>
      <c r="B2" s="19"/>
      <c r="F2" s="24"/>
      <c r="G2" s="25"/>
      <c r="H2" s="26"/>
    </row>
    <row r="3" spans="1:10" ht="15.6" customHeight="1" x14ac:dyDescent="0.25">
      <c r="A3" s="9"/>
      <c r="B3" s="19"/>
      <c r="F3" s="24"/>
      <c r="G3" s="25"/>
      <c r="H3" s="26"/>
    </row>
    <row r="4" spans="1:10" ht="15.6" customHeight="1" thickBot="1" x14ac:dyDescent="0.3">
      <c r="A4" s="9"/>
      <c r="B4" s="20"/>
      <c r="F4" s="27"/>
      <c r="G4" s="28"/>
      <c r="H4" s="29"/>
    </row>
    <row r="5" spans="1:10" ht="15.6" customHeight="1" thickBot="1" x14ac:dyDescent="0.3">
      <c r="A5" s="9"/>
      <c r="B5" s="25"/>
      <c r="F5" s="33"/>
      <c r="G5" s="25"/>
      <c r="H5" s="25"/>
    </row>
    <row r="6" spans="1:10" ht="18" x14ac:dyDescent="0.25">
      <c r="A6" s="30" t="s">
        <v>29</v>
      </c>
      <c r="B6" s="141"/>
      <c r="C6" s="142"/>
      <c r="D6" s="142"/>
      <c r="E6" s="142"/>
      <c r="F6" s="142"/>
      <c r="G6" s="142"/>
      <c r="H6" s="142"/>
      <c r="I6" s="143"/>
      <c r="J6" s="32"/>
    </row>
    <row r="8" spans="1:10" ht="57.6" customHeight="1" x14ac:dyDescent="0.2">
      <c r="A8" s="116" t="s">
        <v>47</v>
      </c>
      <c r="B8" s="117" t="s">
        <v>2</v>
      </c>
      <c r="C8" s="117" t="s">
        <v>3</v>
      </c>
      <c r="D8" s="35" t="s">
        <v>4</v>
      </c>
      <c r="E8" s="38" t="s">
        <v>5</v>
      </c>
      <c r="F8" s="39" t="s">
        <v>6</v>
      </c>
      <c r="G8" s="38" t="s">
        <v>7</v>
      </c>
      <c r="H8" s="38" t="s">
        <v>8</v>
      </c>
      <c r="I8" s="40" t="s">
        <v>54</v>
      </c>
    </row>
    <row r="9" spans="1:10" x14ac:dyDescent="0.2">
      <c r="A9" s="118"/>
      <c r="B9" s="119" t="s">
        <v>9</v>
      </c>
      <c r="C9" s="119" t="s">
        <v>9</v>
      </c>
      <c r="D9" s="36"/>
      <c r="E9" s="41" t="str">
        <f>VLOOKUP(C9,SE!$A$1:$B$8,2,FALSE)</f>
        <v>-</v>
      </c>
      <c r="F9" s="42" t="str">
        <f t="shared" ref="F9:F28" si="0">IF(D9="","",D9*E9)</f>
        <v/>
      </c>
      <c r="G9" s="42" t="str">
        <f t="shared" ref="G9:G28" si="1">IF(D9="","",F9*H9/100)</f>
        <v/>
      </c>
      <c r="H9" s="43" t="str">
        <f t="shared" ref="H9:H28" si="2">IF(D9="","",80)</f>
        <v/>
      </c>
      <c r="I9" s="44" t="str">
        <f t="shared" ref="I9:I28" si="3">IF(D9="","",ROUND((F9-G9),2))</f>
        <v/>
      </c>
    </row>
    <row r="10" spans="1:10" x14ac:dyDescent="0.2">
      <c r="A10" s="118"/>
      <c r="B10" s="119" t="s">
        <v>9</v>
      </c>
      <c r="C10" s="119" t="s">
        <v>9</v>
      </c>
      <c r="D10" s="36"/>
      <c r="E10" s="41" t="str">
        <f>VLOOKUP(C10,SE!$A$1:$B$8,2,FALSE)</f>
        <v>-</v>
      </c>
      <c r="F10" s="42" t="str">
        <f t="shared" si="0"/>
        <v/>
      </c>
      <c r="G10" s="42" t="str">
        <f t="shared" si="1"/>
        <v/>
      </c>
      <c r="H10" s="43" t="str">
        <f t="shared" si="2"/>
        <v/>
      </c>
      <c r="I10" s="44" t="str">
        <f t="shared" si="3"/>
        <v/>
      </c>
    </row>
    <row r="11" spans="1:10" x14ac:dyDescent="0.2">
      <c r="A11" s="118"/>
      <c r="B11" s="119" t="s">
        <v>9</v>
      </c>
      <c r="C11" s="119" t="s">
        <v>9</v>
      </c>
      <c r="D11" s="36"/>
      <c r="E11" s="41" t="str">
        <f>VLOOKUP(C11,SE!$A$1:$B$8,2,FALSE)</f>
        <v>-</v>
      </c>
      <c r="F11" s="42" t="str">
        <f t="shared" si="0"/>
        <v/>
      </c>
      <c r="G11" s="42" t="str">
        <f t="shared" si="1"/>
        <v/>
      </c>
      <c r="H11" s="43" t="str">
        <f t="shared" si="2"/>
        <v/>
      </c>
      <c r="I11" s="44" t="str">
        <f t="shared" si="3"/>
        <v/>
      </c>
    </row>
    <row r="12" spans="1:10" x14ac:dyDescent="0.2">
      <c r="A12" s="118"/>
      <c r="B12" s="119" t="s">
        <v>9</v>
      </c>
      <c r="C12" s="119" t="s">
        <v>9</v>
      </c>
      <c r="D12" s="36"/>
      <c r="E12" s="41" t="str">
        <f>VLOOKUP(C12,SE!$A$1:$B$8,2,FALSE)</f>
        <v>-</v>
      </c>
      <c r="F12" s="42" t="str">
        <f t="shared" si="0"/>
        <v/>
      </c>
      <c r="G12" s="42" t="str">
        <f t="shared" si="1"/>
        <v/>
      </c>
      <c r="H12" s="43" t="str">
        <f t="shared" si="2"/>
        <v/>
      </c>
      <c r="I12" s="44" t="str">
        <f t="shared" si="3"/>
        <v/>
      </c>
    </row>
    <row r="13" spans="1:10" x14ac:dyDescent="0.2">
      <c r="A13" s="118"/>
      <c r="B13" s="119" t="s">
        <v>9</v>
      </c>
      <c r="C13" s="119" t="s">
        <v>9</v>
      </c>
      <c r="D13" s="36"/>
      <c r="E13" s="41" t="str">
        <f>VLOOKUP(C13,SE!$A$1:$B$8,2,FALSE)</f>
        <v>-</v>
      </c>
      <c r="F13" s="42" t="str">
        <f t="shared" si="0"/>
        <v/>
      </c>
      <c r="G13" s="42" t="str">
        <f t="shared" si="1"/>
        <v/>
      </c>
      <c r="H13" s="43" t="str">
        <f t="shared" si="2"/>
        <v/>
      </c>
      <c r="I13" s="44" t="str">
        <f t="shared" si="3"/>
        <v/>
      </c>
    </row>
    <row r="14" spans="1:10" x14ac:dyDescent="0.2">
      <c r="A14" s="118"/>
      <c r="B14" s="119" t="s">
        <v>9</v>
      </c>
      <c r="C14" s="119" t="s">
        <v>9</v>
      </c>
      <c r="D14" s="36"/>
      <c r="E14" s="41" t="str">
        <f>VLOOKUP(C14,SE!$A$1:$B$8,2,FALSE)</f>
        <v>-</v>
      </c>
      <c r="F14" s="42" t="str">
        <f t="shared" si="0"/>
        <v/>
      </c>
      <c r="G14" s="42" t="str">
        <f t="shared" si="1"/>
        <v/>
      </c>
      <c r="H14" s="43" t="str">
        <f t="shared" si="2"/>
        <v/>
      </c>
      <c r="I14" s="44" t="str">
        <f t="shared" si="3"/>
        <v/>
      </c>
    </row>
    <row r="15" spans="1:10" x14ac:dyDescent="0.2">
      <c r="A15" s="118"/>
      <c r="B15" s="119" t="s">
        <v>9</v>
      </c>
      <c r="C15" s="119" t="s">
        <v>9</v>
      </c>
      <c r="D15" s="36"/>
      <c r="E15" s="41" t="str">
        <f>VLOOKUP(C15,SE!$A$1:$B$8,2,FALSE)</f>
        <v>-</v>
      </c>
      <c r="F15" s="42" t="str">
        <f t="shared" si="0"/>
        <v/>
      </c>
      <c r="G15" s="42" t="str">
        <f t="shared" si="1"/>
        <v/>
      </c>
      <c r="H15" s="43" t="str">
        <f t="shared" si="2"/>
        <v/>
      </c>
      <c r="I15" s="44" t="str">
        <f t="shared" si="3"/>
        <v/>
      </c>
    </row>
    <row r="16" spans="1:10" x14ac:dyDescent="0.2">
      <c r="A16" s="118"/>
      <c r="B16" s="119" t="s">
        <v>9</v>
      </c>
      <c r="C16" s="119" t="s">
        <v>9</v>
      </c>
      <c r="D16" s="36"/>
      <c r="E16" s="41" t="str">
        <f>VLOOKUP(C16,SE!$A$1:$B$8,2,FALSE)</f>
        <v>-</v>
      </c>
      <c r="F16" s="42" t="str">
        <f t="shared" si="0"/>
        <v/>
      </c>
      <c r="G16" s="42" t="str">
        <f t="shared" si="1"/>
        <v/>
      </c>
      <c r="H16" s="43" t="str">
        <f t="shared" si="2"/>
        <v/>
      </c>
      <c r="I16" s="44" t="str">
        <f t="shared" si="3"/>
        <v/>
      </c>
    </row>
    <row r="17" spans="1:9" x14ac:dyDescent="0.2">
      <c r="A17" s="118"/>
      <c r="B17" s="119" t="s">
        <v>9</v>
      </c>
      <c r="C17" s="119" t="s">
        <v>9</v>
      </c>
      <c r="D17" s="36"/>
      <c r="E17" s="41" t="str">
        <f>VLOOKUP(C17,SE!$A$1:$B$8,2,FALSE)</f>
        <v>-</v>
      </c>
      <c r="F17" s="42" t="str">
        <f t="shared" si="0"/>
        <v/>
      </c>
      <c r="G17" s="42" t="str">
        <f t="shared" si="1"/>
        <v/>
      </c>
      <c r="H17" s="43" t="str">
        <f t="shared" si="2"/>
        <v/>
      </c>
      <c r="I17" s="44" t="str">
        <f t="shared" si="3"/>
        <v/>
      </c>
    </row>
    <row r="18" spans="1:9" x14ac:dyDescent="0.2">
      <c r="A18" s="118"/>
      <c r="B18" s="119" t="s">
        <v>9</v>
      </c>
      <c r="C18" s="119" t="s">
        <v>9</v>
      </c>
      <c r="D18" s="36"/>
      <c r="E18" s="41" t="str">
        <f>VLOOKUP(C18,SE!$A$1:$B$8,2,FALSE)</f>
        <v>-</v>
      </c>
      <c r="F18" s="42" t="str">
        <f t="shared" si="0"/>
        <v/>
      </c>
      <c r="G18" s="42" t="str">
        <f t="shared" si="1"/>
        <v/>
      </c>
      <c r="H18" s="43" t="str">
        <f t="shared" si="2"/>
        <v/>
      </c>
      <c r="I18" s="44" t="str">
        <f t="shared" si="3"/>
        <v/>
      </c>
    </row>
    <row r="19" spans="1:9" x14ac:dyDescent="0.2">
      <c r="A19" s="118"/>
      <c r="B19" s="119" t="s">
        <v>9</v>
      </c>
      <c r="C19" s="119" t="s">
        <v>9</v>
      </c>
      <c r="D19" s="36"/>
      <c r="E19" s="41" t="str">
        <f>VLOOKUP(C19,SE!$A$1:$B$8,2,FALSE)</f>
        <v>-</v>
      </c>
      <c r="F19" s="42" t="str">
        <f t="shared" si="0"/>
        <v/>
      </c>
      <c r="G19" s="42" t="str">
        <f t="shared" si="1"/>
        <v/>
      </c>
      <c r="H19" s="43" t="str">
        <f t="shared" si="2"/>
        <v/>
      </c>
      <c r="I19" s="44" t="str">
        <f t="shared" si="3"/>
        <v/>
      </c>
    </row>
    <row r="20" spans="1:9" x14ac:dyDescent="0.2">
      <c r="A20" s="118"/>
      <c r="B20" s="119" t="s">
        <v>9</v>
      </c>
      <c r="C20" s="119" t="s">
        <v>9</v>
      </c>
      <c r="D20" s="36"/>
      <c r="E20" s="41" t="str">
        <f>VLOOKUP(C20,SE!$A$1:$B$8,2,FALSE)</f>
        <v>-</v>
      </c>
      <c r="F20" s="42" t="str">
        <f t="shared" si="0"/>
        <v/>
      </c>
      <c r="G20" s="42" t="str">
        <f t="shared" si="1"/>
        <v/>
      </c>
      <c r="H20" s="43" t="str">
        <f t="shared" si="2"/>
        <v/>
      </c>
      <c r="I20" s="44" t="str">
        <f t="shared" si="3"/>
        <v/>
      </c>
    </row>
    <row r="21" spans="1:9" x14ac:dyDescent="0.2">
      <c r="A21" s="118"/>
      <c r="B21" s="119" t="s">
        <v>9</v>
      </c>
      <c r="C21" s="119" t="s">
        <v>9</v>
      </c>
      <c r="D21" s="36"/>
      <c r="E21" s="41" t="str">
        <f>VLOOKUP(C21,SE!$A$1:$B$8,2,FALSE)</f>
        <v>-</v>
      </c>
      <c r="F21" s="42" t="str">
        <f t="shared" si="0"/>
        <v/>
      </c>
      <c r="G21" s="42" t="str">
        <f t="shared" si="1"/>
        <v/>
      </c>
      <c r="H21" s="43" t="str">
        <f t="shared" si="2"/>
        <v/>
      </c>
      <c r="I21" s="44" t="str">
        <f t="shared" si="3"/>
        <v/>
      </c>
    </row>
    <row r="22" spans="1:9" x14ac:dyDescent="0.2">
      <c r="A22" s="118"/>
      <c r="B22" s="119" t="s">
        <v>9</v>
      </c>
      <c r="C22" s="119" t="s">
        <v>9</v>
      </c>
      <c r="D22" s="36"/>
      <c r="E22" s="41" t="str">
        <f>VLOOKUP(C22,SE!$A$1:$B$8,2,FALSE)</f>
        <v>-</v>
      </c>
      <c r="F22" s="42" t="str">
        <f t="shared" si="0"/>
        <v/>
      </c>
      <c r="G22" s="42" t="str">
        <f t="shared" si="1"/>
        <v/>
      </c>
      <c r="H22" s="43" t="str">
        <f t="shared" si="2"/>
        <v/>
      </c>
      <c r="I22" s="44" t="str">
        <f t="shared" si="3"/>
        <v/>
      </c>
    </row>
    <row r="23" spans="1:9" x14ac:dyDescent="0.2">
      <c r="A23" s="118"/>
      <c r="B23" s="119" t="s">
        <v>9</v>
      </c>
      <c r="C23" s="119" t="s">
        <v>9</v>
      </c>
      <c r="D23" s="36"/>
      <c r="E23" s="41" t="str">
        <f>VLOOKUP(C23,SE!$A$1:$B$8,2,FALSE)</f>
        <v>-</v>
      </c>
      <c r="F23" s="42" t="str">
        <f t="shared" si="0"/>
        <v/>
      </c>
      <c r="G23" s="42" t="str">
        <f t="shared" si="1"/>
        <v/>
      </c>
      <c r="H23" s="43" t="str">
        <f t="shared" si="2"/>
        <v/>
      </c>
      <c r="I23" s="44" t="str">
        <f t="shared" si="3"/>
        <v/>
      </c>
    </row>
    <row r="24" spans="1:9" x14ac:dyDescent="0.2">
      <c r="A24" s="118"/>
      <c r="B24" s="119" t="s">
        <v>9</v>
      </c>
      <c r="C24" s="119" t="s">
        <v>9</v>
      </c>
      <c r="D24" s="36"/>
      <c r="E24" s="41" t="str">
        <f>VLOOKUP(C24,SE!$A$1:$B$8,2,FALSE)</f>
        <v>-</v>
      </c>
      <c r="F24" s="42" t="str">
        <f t="shared" si="0"/>
        <v/>
      </c>
      <c r="G24" s="42" t="str">
        <f t="shared" si="1"/>
        <v/>
      </c>
      <c r="H24" s="43" t="str">
        <f t="shared" si="2"/>
        <v/>
      </c>
      <c r="I24" s="44" t="str">
        <f t="shared" si="3"/>
        <v/>
      </c>
    </row>
    <row r="25" spans="1:9" x14ac:dyDescent="0.2">
      <c r="A25" s="118"/>
      <c r="B25" s="119" t="s">
        <v>9</v>
      </c>
      <c r="C25" s="119" t="s">
        <v>9</v>
      </c>
      <c r="D25" s="36"/>
      <c r="E25" s="41" t="str">
        <f>VLOOKUP(C25,SE!$A$1:$B$8,2,FALSE)</f>
        <v>-</v>
      </c>
      <c r="F25" s="42" t="str">
        <f t="shared" si="0"/>
        <v/>
      </c>
      <c r="G25" s="42" t="str">
        <f t="shared" si="1"/>
        <v/>
      </c>
      <c r="H25" s="43" t="str">
        <f t="shared" si="2"/>
        <v/>
      </c>
      <c r="I25" s="44" t="str">
        <f t="shared" si="3"/>
        <v/>
      </c>
    </row>
    <row r="26" spans="1:9" x14ac:dyDescent="0.2">
      <c r="A26" s="118"/>
      <c r="B26" s="119" t="s">
        <v>9</v>
      </c>
      <c r="C26" s="119" t="s">
        <v>9</v>
      </c>
      <c r="D26" s="36"/>
      <c r="E26" s="41" t="str">
        <f>VLOOKUP(C26,SE!$A$1:$B$8,2,FALSE)</f>
        <v>-</v>
      </c>
      <c r="F26" s="42" t="str">
        <f t="shared" si="0"/>
        <v/>
      </c>
      <c r="G26" s="42" t="str">
        <f t="shared" si="1"/>
        <v/>
      </c>
      <c r="H26" s="43" t="str">
        <f t="shared" si="2"/>
        <v/>
      </c>
      <c r="I26" s="44" t="str">
        <f t="shared" si="3"/>
        <v/>
      </c>
    </row>
    <row r="27" spans="1:9" x14ac:dyDescent="0.2">
      <c r="A27" s="118"/>
      <c r="B27" s="119" t="s">
        <v>9</v>
      </c>
      <c r="C27" s="119" t="s">
        <v>9</v>
      </c>
      <c r="D27" s="36"/>
      <c r="E27" s="41" t="str">
        <f>VLOOKUP(C27,SE!$A$1:$B$8,2,FALSE)</f>
        <v>-</v>
      </c>
      <c r="F27" s="42" t="str">
        <f t="shared" si="0"/>
        <v/>
      </c>
      <c r="G27" s="42" t="str">
        <f t="shared" si="1"/>
        <v/>
      </c>
      <c r="H27" s="43" t="str">
        <f t="shared" si="2"/>
        <v/>
      </c>
      <c r="I27" s="44" t="str">
        <f t="shared" si="3"/>
        <v/>
      </c>
    </row>
    <row r="28" spans="1:9" ht="15" customHeight="1" thickBot="1" x14ac:dyDescent="0.25">
      <c r="A28" s="118"/>
      <c r="B28" s="120" t="s">
        <v>9</v>
      </c>
      <c r="C28" s="121" t="s">
        <v>9</v>
      </c>
      <c r="D28" s="36"/>
      <c r="E28" s="45" t="str">
        <f>VLOOKUP(C28,SE!$A$1:$B$8,2,FALSE)</f>
        <v>-</v>
      </c>
      <c r="F28" s="46" t="str">
        <f t="shared" si="0"/>
        <v/>
      </c>
      <c r="G28" s="47" t="str">
        <f t="shared" si="1"/>
        <v/>
      </c>
      <c r="H28" s="48" t="str">
        <f t="shared" si="2"/>
        <v/>
      </c>
      <c r="I28" s="44" t="str">
        <f t="shared" si="3"/>
        <v/>
      </c>
    </row>
    <row r="29" spans="1:9" ht="15.6" customHeight="1" thickTop="1" thickBot="1" x14ac:dyDescent="0.25">
      <c r="A29" s="10"/>
      <c r="B29" s="34" t="s">
        <v>10</v>
      </c>
      <c r="C29" s="34" t="s">
        <v>11</v>
      </c>
      <c r="D29" s="37"/>
      <c r="E29" s="49"/>
      <c r="F29" s="50">
        <f>SUM(F9:F28)*0.4</f>
        <v>0</v>
      </c>
      <c r="G29" s="50">
        <f>F29*0.8</f>
        <v>0</v>
      </c>
      <c r="H29" s="51">
        <v>80</v>
      </c>
      <c r="I29" s="44">
        <f>ROUND((F29-G29),2)</f>
        <v>0</v>
      </c>
    </row>
    <row r="30" spans="1:9" ht="15" customHeight="1" thickBot="1" x14ac:dyDescent="0.3">
      <c r="A30" s="10"/>
      <c r="D30" s="11"/>
      <c r="E30" s="58" t="s">
        <v>12</v>
      </c>
      <c r="F30" s="59">
        <f>SUM(F9:F29)</f>
        <v>0</v>
      </c>
      <c r="G30" s="60">
        <f>SUM(G9:G29)</f>
        <v>0</v>
      </c>
      <c r="H30" s="12"/>
      <c r="I30" s="61">
        <f>SUM(I9:I29)</f>
        <v>0</v>
      </c>
    </row>
    <row r="31" spans="1:9" x14ac:dyDescent="0.2">
      <c r="A31" s="10"/>
      <c r="D31" s="11"/>
      <c r="H31" s="13"/>
    </row>
    <row r="32" spans="1:9" x14ac:dyDescent="0.2">
      <c r="A32" s="10"/>
      <c r="C32" s="7"/>
      <c r="D32" s="11"/>
      <c r="H32" s="13"/>
    </row>
    <row r="33" spans="1:9" ht="57.6" customHeight="1" x14ac:dyDescent="0.2">
      <c r="A33" s="116" t="s">
        <v>48</v>
      </c>
      <c r="B33" s="117" t="s">
        <v>2</v>
      </c>
      <c r="C33" s="117" t="s">
        <v>3</v>
      </c>
      <c r="D33" s="35" t="s">
        <v>4</v>
      </c>
      <c r="E33" s="38" t="s">
        <v>5</v>
      </c>
      <c r="F33" s="39" t="s">
        <v>6</v>
      </c>
      <c r="G33" s="38" t="s">
        <v>7</v>
      </c>
      <c r="H33" s="38" t="s">
        <v>8</v>
      </c>
      <c r="I33" s="38" t="s">
        <v>54</v>
      </c>
    </row>
    <row r="34" spans="1:9" x14ac:dyDescent="0.2">
      <c r="A34" s="118"/>
      <c r="B34" s="119" t="s">
        <v>9</v>
      </c>
      <c r="C34" s="119" t="s">
        <v>9</v>
      </c>
      <c r="D34" s="56"/>
      <c r="E34" s="41" t="str">
        <f>VLOOKUP(C34,SE!$A$1:$B$8,2,FALSE)</f>
        <v>-</v>
      </c>
      <c r="F34" s="42" t="str">
        <f t="shared" ref="F34:F53" si="4">IF(D34="","",D34*E34)</f>
        <v/>
      </c>
      <c r="G34" s="42" t="str">
        <f t="shared" ref="G34:G53" si="5">IF(D34="","",F34*H34/100)</f>
        <v/>
      </c>
      <c r="H34" s="43" t="str">
        <f t="shared" ref="H34:H53" si="6">IF(D34="","",80)</f>
        <v/>
      </c>
      <c r="I34" s="44" t="str">
        <f t="shared" ref="I34:I53" si="7">IF(D34="","",ROUND((F34-G34),2))</f>
        <v/>
      </c>
    </row>
    <row r="35" spans="1:9" x14ac:dyDescent="0.2">
      <c r="A35" s="118"/>
      <c r="B35" s="119" t="s">
        <v>9</v>
      </c>
      <c r="C35" s="119" t="s">
        <v>9</v>
      </c>
      <c r="D35" s="56"/>
      <c r="E35" s="41" t="str">
        <f>VLOOKUP(C35,SE!$A$1:$B$8,2,FALSE)</f>
        <v>-</v>
      </c>
      <c r="F35" s="42" t="str">
        <f t="shared" si="4"/>
        <v/>
      </c>
      <c r="G35" s="42" t="str">
        <f t="shared" si="5"/>
        <v/>
      </c>
      <c r="H35" s="43" t="str">
        <f t="shared" si="6"/>
        <v/>
      </c>
      <c r="I35" s="44" t="str">
        <f t="shared" si="7"/>
        <v/>
      </c>
    </row>
    <row r="36" spans="1:9" x14ac:dyDescent="0.2">
      <c r="A36" s="118"/>
      <c r="B36" s="119" t="s">
        <v>9</v>
      </c>
      <c r="C36" s="119" t="s">
        <v>9</v>
      </c>
      <c r="D36" s="56"/>
      <c r="E36" s="41" t="str">
        <f>VLOOKUP(C36,SE!$A$1:$B$8,2,FALSE)</f>
        <v>-</v>
      </c>
      <c r="F36" s="42" t="str">
        <f t="shared" si="4"/>
        <v/>
      </c>
      <c r="G36" s="42" t="str">
        <f t="shared" si="5"/>
        <v/>
      </c>
      <c r="H36" s="43" t="str">
        <f t="shared" si="6"/>
        <v/>
      </c>
      <c r="I36" s="44" t="str">
        <f t="shared" si="7"/>
        <v/>
      </c>
    </row>
    <row r="37" spans="1:9" x14ac:dyDescent="0.2">
      <c r="A37" s="118"/>
      <c r="B37" s="119" t="s">
        <v>9</v>
      </c>
      <c r="C37" s="119" t="s">
        <v>9</v>
      </c>
      <c r="D37" s="56"/>
      <c r="E37" s="41" t="str">
        <f>VLOOKUP(C37,SE!$A$1:$B$8,2,FALSE)</f>
        <v>-</v>
      </c>
      <c r="F37" s="42" t="str">
        <f t="shared" si="4"/>
        <v/>
      </c>
      <c r="G37" s="42" t="str">
        <f t="shared" si="5"/>
        <v/>
      </c>
      <c r="H37" s="43" t="str">
        <f t="shared" si="6"/>
        <v/>
      </c>
      <c r="I37" s="44" t="str">
        <f t="shared" si="7"/>
        <v/>
      </c>
    </row>
    <row r="38" spans="1:9" x14ac:dyDescent="0.2">
      <c r="A38" s="118"/>
      <c r="B38" s="119" t="s">
        <v>9</v>
      </c>
      <c r="C38" s="119" t="s">
        <v>9</v>
      </c>
      <c r="D38" s="56"/>
      <c r="E38" s="41" t="str">
        <f>VLOOKUP(C38,SE!$A$1:$B$8,2,FALSE)</f>
        <v>-</v>
      </c>
      <c r="F38" s="42" t="str">
        <f t="shared" si="4"/>
        <v/>
      </c>
      <c r="G38" s="42" t="str">
        <f t="shared" si="5"/>
        <v/>
      </c>
      <c r="H38" s="43" t="str">
        <f t="shared" si="6"/>
        <v/>
      </c>
      <c r="I38" s="44" t="str">
        <f t="shared" si="7"/>
        <v/>
      </c>
    </row>
    <row r="39" spans="1:9" x14ac:dyDescent="0.2">
      <c r="A39" s="118"/>
      <c r="B39" s="122" t="s">
        <v>9</v>
      </c>
      <c r="C39" s="123" t="s">
        <v>9</v>
      </c>
      <c r="D39" s="56"/>
      <c r="E39" s="53" t="str">
        <f>VLOOKUP(C39,SE!$A$1:$B$8,2,FALSE)</f>
        <v>-</v>
      </c>
      <c r="F39" s="47" t="str">
        <f t="shared" si="4"/>
        <v/>
      </c>
      <c r="G39" s="47" t="str">
        <f t="shared" si="5"/>
        <v/>
      </c>
      <c r="H39" s="54" t="str">
        <f t="shared" si="6"/>
        <v/>
      </c>
      <c r="I39" s="44" t="str">
        <f t="shared" si="7"/>
        <v/>
      </c>
    </row>
    <row r="40" spans="1:9" x14ac:dyDescent="0.2">
      <c r="A40" s="118"/>
      <c r="B40" s="122" t="s">
        <v>9</v>
      </c>
      <c r="C40" s="123" t="s">
        <v>9</v>
      </c>
      <c r="D40" s="56"/>
      <c r="E40" s="53" t="str">
        <f>VLOOKUP(C40,SE!$A$1:$B$8,2,FALSE)</f>
        <v>-</v>
      </c>
      <c r="F40" s="47" t="str">
        <f t="shared" si="4"/>
        <v/>
      </c>
      <c r="G40" s="47" t="str">
        <f t="shared" si="5"/>
        <v/>
      </c>
      <c r="H40" s="54" t="str">
        <f t="shared" si="6"/>
        <v/>
      </c>
      <c r="I40" s="44" t="str">
        <f t="shared" si="7"/>
        <v/>
      </c>
    </row>
    <row r="41" spans="1:9" x14ac:dyDescent="0.2">
      <c r="A41" s="118"/>
      <c r="B41" s="122" t="s">
        <v>9</v>
      </c>
      <c r="C41" s="123" t="s">
        <v>9</v>
      </c>
      <c r="D41" s="56"/>
      <c r="E41" s="53" t="str">
        <f>VLOOKUP(C41,SE!$A$1:$B$8,2,FALSE)</f>
        <v>-</v>
      </c>
      <c r="F41" s="47" t="str">
        <f t="shared" si="4"/>
        <v/>
      </c>
      <c r="G41" s="47" t="str">
        <f t="shared" si="5"/>
        <v/>
      </c>
      <c r="H41" s="54" t="str">
        <f t="shared" si="6"/>
        <v/>
      </c>
      <c r="I41" s="44" t="str">
        <f t="shared" si="7"/>
        <v/>
      </c>
    </row>
    <row r="42" spans="1:9" x14ac:dyDescent="0.2">
      <c r="A42" s="118"/>
      <c r="B42" s="122" t="s">
        <v>9</v>
      </c>
      <c r="C42" s="123" t="s">
        <v>9</v>
      </c>
      <c r="D42" s="56"/>
      <c r="E42" s="53" t="str">
        <f>VLOOKUP(C42,SE!$A$1:$B$8,2,FALSE)</f>
        <v>-</v>
      </c>
      <c r="F42" s="47" t="str">
        <f t="shared" si="4"/>
        <v/>
      </c>
      <c r="G42" s="47" t="str">
        <f t="shared" si="5"/>
        <v/>
      </c>
      <c r="H42" s="54" t="str">
        <f t="shared" si="6"/>
        <v/>
      </c>
      <c r="I42" s="44" t="str">
        <f t="shared" si="7"/>
        <v/>
      </c>
    </row>
    <row r="43" spans="1:9" x14ac:dyDescent="0.2">
      <c r="A43" s="118"/>
      <c r="B43" s="122" t="s">
        <v>9</v>
      </c>
      <c r="C43" s="123" t="s">
        <v>9</v>
      </c>
      <c r="D43" s="56"/>
      <c r="E43" s="53" t="str">
        <f>VLOOKUP(C43,SE!$A$1:$B$8,2,FALSE)</f>
        <v>-</v>
      </c>
      <c r="F43" s="47" t="str">
        <f t="shared" si="4"/>
        <v/>
      </c>
      <c r="G43" s="47" t="str">
        <f t="shared" si="5"/>
        <v/>
      </c>
      <c r="H43" s="54" t="str">
        <f t="shared" si="6"/>
        <v/>
      </c>
      <c r="I43" s="44" t="str">
        <f t="shared" si="7"/>
        <v/>
      </c>
    </row>
    <row r="44" spans="1:9" x14ac:dyDescent="0.2">
      <c r="A44" s="118"/>
      <c r="B44" s="122" t="s">
        <v>9</v>
      </c>
      <c r="C44" s="123" t="s">
        <v>9</v>
      </c>
      <c r="D44" s="56"/>
      <c r="E44" s="53" t="str">
        <f>VLOOKUP(C44,SE!$A$1:$B$8,2,FALSE)</f>
        <v>-</v>
      </c>
      <c r="F44" s="47" t="str">
        <f t="shared" si="4"/>
        <v/>
      </c>
      <c r="G44" s="47" t="str">
        <f t="shared" si="5"/>
        <v/>
      </c>
      <c r="H44" s="54" t="str">
        <f t="shared" si="6"/>
        <v/>
      </c>
      <c r="I44" s="44" t="str">
        <f t="shared" si="7"/>
        <v/>
      </c>
    </row>
    <row r="45" spans="1:9" x14ac:dyDescent="0.2">
      <c r="A45" s="118"/>
      <c r="B45" s="122" t="s">
        <v>9</v>
      </c>
      <c r="C45" s="123" t="s">
        <v>9</v>
      </c>
      <c r="D45" s="56"/>
      <c r="E45" s="53" t="str">
        <f>VLOOKUP(C45,SE!$A$1:$B$8,2,FALSE)</f>
        <v>-</v>
      </c>
      <c r="F45" s="47" t="str">
        <f t="shared" si="4"/>
        <v/>
      </c>
      <c r="G45" s="47" t="str">
        <f t="shared" si="5"/>
        <v/>
      </c>
      <c r="H45" s="54" t="str">
        <f t="shared" si="6"/>
        <v/>
      </c>
      <c r="I45" s="44" t="str">
        <f t="shared" si="7"/>
        <v/>
      </c>
    </row>
    <row r="46" spans="1:9" x14ac:dyDescent="0.2">
      <c r="A46" s="118"/>
      <c r="B46" s="122" t="s">
        <v>9</v>
      </c>
      <c r="C46" s="123" t="s">
        <v>9</v>
      </c>
      <c r="D46" s="56"/>
      <c r="E46" s="53" t="str">
        <f>VLOOKUP(C46,SE!$A$1:$B$8,2,FALSE)</f>
        <v>-</v>
      </c>
      <c r="F46" s="47" t="str">
        <f t="shared" si="4"/>
        <v/>
      </c>
      <c r="G46" s="47" t="str">
        <f t="shared" si="5"/>
        <v/>
      </c>
      <c r="H46" s="54" t="str">
        <f t="shared" si="6"/>
        <v/>
      </c>
      <c r="I46" s="44" t="str">
        <f t="shared" si="7"/>
        <v/>
      </c>
    </row>
    <row r="47" spans="1:9" x14ac:dyDescent="0.2">
      <c r="A47" s="118"/>
      <c r="B47" s="122" t="s">
        <v>9</v>
      </c>
      <c r="C47" s="123" t="s">
        <v>9</v>
      </c>
      <c r="D47" s="56"/>
      <c r="E47" s="53" t="str">
        <f>VLOOKUP(C47,SE!$A$1:$B$8,2,FALSE)</f>
        <v>-</v>
      </c>
      <c r="F47" s="47" t="str">
        <f t="shared" si="4"/>
        <v/>
      </c>
      <c r="G47" s="47" t="str">
        <f t="shared" si="5"/>
        <v/>
      </c>
      <c r="H47" s="54" t="str">
        <f t="shared" si="6"/>
        <v/>
      </c>
      <c r="I47" s="44" t="str">
        <f t="shared" si="7"/>
        <v/>
      </c>
    </row>
    <row r="48" spans="1:9" x14ac:dyDescent="0.2">
      <c r="A48" s="118"/>
      <c r="B48" s="122" t="s">
        <v>9</v>
      </c>
      <c r="C48" s="123" t="s">
        <v>9</v>
      </c>
      <c r="D48" s="56"/>
      <c r="E48" s="53" t="str">
        <f>VLOOKUP(C48,SE!$A$1:$B$8,2,FALSE)</f>
        <v>-</v>
      </c>
      <c r="F48" s="47" t="str">
        <f t="shared" si="4"/>
        <v/>
      </c>
      <c r="G48" s="47" t="str">
        <f t="shared" si="5"/>
        <v/>
      </c>
      <c r="H48" s="54" t="str">
        <f t="shared" si="6"/>
        <v/>
      </c>
      <c r="I48" s="44" t="str">
        <f t="shared" si="7"/>
        <v/>
      </c>
    </row>
    <row r="49" spans="1:9" x14ac:dyDescent="0.2">
      <c r="A49" s="118"/>
      <c r="B49" s="122" t="s">
        <v>9</v>
      </c>
      <c r="C49" s="123" t="s">
        <v>9</v>
      </c>
      <c r="D49" s="56"/>
      <c r="E49" s="53" t="str">
        <f>VLOOKUP(C49,SE!$A$1:$B$8,2,FALSE)</f>
        <v>-</v>
      </c>
      <c r="F49" s="47" t="str">
        <f t="shared" si="4"/>
        <v/>
      </c>
      <c r="G49" s="47" t="str">
        <f t="shared" si="5"/>
        <v/>
      </c>
      <c r="H49" s="54" t="str">
        <f t="shared" si="6"/>
        <v/>
      </c>
      <c r="I49" s="44" t="str">
        <f t="shared" si="7"/>
        <v/>
      </c>
    </row>
    <row r="50" spans="1:9" x14ac:dyDescent="0.2">
      <c r="A50" s="118"/>
      <c r="B50" s="122" t="s">
        <v>9</v>
      </c>
      <c r="C50" s="123" t="s">
        <v>9</v>
      </c>
      <c r="D50" s="56"/>
      <c r="E50" s="53" t="str">
        <f>VLOOKUP(C50,SE!$A$1:$B$8,2,FALSE)</f>
        <v>-</v>
      </c>
      <c r="F50" s="47" t="str">
        <f t="shared" si="4"/>
        <v/>
      </c>
      <c r="G50" s="47" t="str">
        <f t="shared" si="5"/>
        <v/>
      </c>
      <c r="H50" s="54" t="str">
        <f t="shared" si="6"/>
        <v/>
      </c>
      <c r="I50" s="44" t="str">
        <f t="shared" si="7"/>
        <v/>
      </c>
    </row>
    <row r="51" spans="1:9" x14ac:dyDescent="0.2">
      <c r="A51" s="118"/>
      <c r="B51" s="122" t="s">
        <v>9</v>
      </c>
      <c r="C51" s="123" t="s">
        <v>9</v>
      </c>
      <c r="D51" s="56"/>
      <c r="E51" s="53" t="str">
        <f>VLOOKUP(C51,SE!$A$1:$B$8,2,FALSE)</f>
        <v>-</v>
      </c>
      <c r="F51" s="47" t="str">
        <f t="shared" si="4"/>
        <v/>
      </c>
      <c r="G51" s="47" t="str">
        <f t="shared" si="5"/>
        <v/>
      </c>
      <c r="H51" s="54" t="str">
        <f t="shared" si="6"/>
        <v/>
      </c>
      <c r="I51" s="44" t="str">
        <f t="shared" si="7"/>
        <v/>
      </c>
    </row>
    <row r="52" spans="1:9" x14ac:dyDescent="0.2">
      <c r="A52" s="118"/>
      <c r="B52" s="122" t="s">
        <v>9</v>
      </c>
      <c r="C52" s="123" t="s">
        <v>9</v>
      </c>
      <c r="D52" s="56"/>
      <c r="E52" s="53" t="str">
        <f>VLOOKUP(C52,SE!$A$1:$B$8,2,FALSE)</f>
        <v>-</v>
      </c>
      <c r="F52" s="47" t="str">
        <f t="shared" si="4"/>
        <v/>
      </c>
      <c r="G52" s="47" t="str">
        <f t="shared" si="5"/>
        <v/>
      </c>
      <c r="H52" s="54" t="str">
        <f t="shared" si="6"/>
        <v/>
      </c>
      <c r="I52" s="44" t="str">
        <f t="shared" si="7"/>
        <v/>
      </c>
    </row>
    <row r="53" spans="1:9" ht="15" customHeight="1" thickBot="1" x14ac:dyDescent="0.25">
      <c r="A53" s="118"/>
      <c r="B53" s="120" t="s">
        <v>9</v>
      </c>
      <c r="C53" s="121" t="s">
        <v>9</v>
      </c>
      <c r="D53" s="57"/>
      <c r="E53" s="45" t="str">
        <f>VLOOKUP(C53,SE!$A$1:$B$8,2,FALSE)</f>
        <v>-</v>
      </c>
      <c r="F53" s="46" t="str">
        <f t="shared" si="4"/>
        <v/>
      </c>
      <c r="G53" s="47" t="str">
        <f t="shared" si="5"/>
        <v/>
      </c>
      <c r="H53" s="48" t="str">
        <f t="shared" si="6"/>
        <v/>
      </c>
      <c r="I53" s="44" t="str">
        <f t="shared" si="7"/>
        <v/>
      </c>
    </row>
    <row r="54" spans="1:9" ht="15.6" customHeight="1" thickTop="1" thickBot="1" x14ac:dyDescent="0.25">
      <c r="A54" s="10"/>
      <c r="B54" s="52" t="s">
        <v>10</v>
      </c>
      <c r="C54" s="52" t="s">
        <v>11</v>
      </c>
      <c r="D54" s="37"/>
      <c r="E54" s="49"/>
      <c r="F54" s="50">
        <f>SUM(F34:F53)*0.4</f>
        <v>0</v>
      </c>
      <c r="G54" s="50">
        <f>F54*0.8</f>
        <v>0</v>
      </c>
      <c r="H54" s="51">
        <v>80</v>
      </c>
      <c r="I54" s="55">
        <f>ROUND((F54-G54),2)</f>
        <v>0</v>
      </c>
    </row>
    <row r="55" spans="1:9" ht="15" customHeight="1" thickBot="1" x14ac:dyDescent="0.3">
      <c r="D55" s="14"/>
      <c r="E55" s="62" t="s">
        <v>12</v>
      </c>
      <c r="F55" s="59">
        <f>SUM(F34:F54)</f>
        <v>0</v>
      </c>
      <c r="G55" s="60">
        <f>SUM(G34:G54)</f>
        <v>0</v>
      </c>
      <c r="H55" s="15"/>
      <c r="I55" s="61">
        <f>SUM(I34:I54)</f>
        <v>0</v>
      </c>
    </row>
    <row r="56" spans="1:9" x14ac:dyDescent="0.2">
      <c r="D56" s="14"/>
      <c r="E56" s="16"/>
      <c r="F56" s="17"/>
      <c r="G56" s="16"/>
      <c r="H56" s="16"/>
    </row>
    <row r="57" spans="1:9" x14ac:dyDescent="0.2">
      <c r="D57" s="11"/>
    </row>
    <row r="58" spans="1:9" x14ac:dyDescent="0.2">
      <c r="D58" s="11"/>
    </row>
    <row r="59" spans="1:9" ht="30" customHeight="1" x14ac:dyDescent="0.2">
      <c r="A59" s="63" t="s">
        <v>19</v>
      </c>
      <c r="B59" s="16"/>
      <c r="C59" s="16"/>
      <c r="D59" s="16"/>
    </row>
    <row r="60" spans="1:9" ht="43.15" customHeight="1" x14ac:dyDescent="0.2">
      <c r="A60" s="64" t="s">
        <v>14</v>
      </c>
      <c r="B60" s="64" t="s">
        <v>15</v>
      </c>
      <c r="C60" s="64" t="s">
        <v>6</v>
      </c>
      <c r="D60" s="65" t="s">
        <v>16</v>
      </c>
      <c r="E60" s="64" t="s">
        <v>54</v>
      </c>
    </row>
    <row r="61" spans="1:9" ht="24" customHeight="1" x14ac:dyDescent="0.25">
      <c r="A61" s="66">
        <f>SUM(F34:F53)+SUM(F9:F28)</f>
        <v>0</v>
      </c>
      <c r="B61" s="66">
        <f>F54+F29</f>
        <v>0</v>
      </c>
      <c r="C61" s="66">
        <f>F55+F30</f>
        <v>0</v>
      </c>
      <c r="D61" s="67">
        <f>G30+G55</f>
        <v>0</v>
      </c>
      <c r="E61" s="66">
        <f>I30+I55</f>
        <v>0</v>
      </c>
    </row>
  </sheetData>
  <mergeCells count="1">
    <mergeCell ref="B6:I6"/>
  </mergeCells>
  <dataValidations count="4">
    <dataValidation type="list" allowBlank="1" showInputMessage="1" showErrorMessage="1" sqref="C29 C54" xr:uid="{C3A582E4-0823-44C6-A3E3-8187F0577779}">
      <formula1>"Preostale projektne aktivnosti"</formula1>
    </dataValidation>
    <dataValidation type="list" allowBlank="1" showInputMessage="1" showErrorMessage="1" sqref="B9:B28 B34:B53" xr:uid="{74189ED3-6E12-4DFD-B237-9E0A74380178}">
      <formula1>"IZBERI, NSO - NEPOSREDNI STROŠKI OSEBJA"</formula1>
    </dataValidation>
    <dataValidation type="list" allowBlank="1" showInputMessage="1" showErrorMessage="1" sqref="C9:C28 C34:C53" xr:uid="{C72E4BF8-E72C-4342-9E08-0B5A5E3364D5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B29 B54" xr:uid="{D69DB240-EA88-4974-AC0F-3DBF50E394CB}"/>
  </dataValidations>
  <pageMargins left="0.7" right="0.7" top="0.75" bottom="0.75" header="0.3" footer="0.3"/>
  <pageSetup paperSize="9" scale="49" fitToHeight="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A2CF-7B6F-4459-B0D3-836A43D50F19}">
  <sheetPr>
    <tabColor rgb="FF0070C0"/>
    <pageSetUpPr fitToPage="1"/>
  </sheetPr>
  <dimension ref="A1:J61"/>
  <sheetViews>
    <sheetView view="pageBreakPreview" topLeftCell="A20" zoomScale="60" zoomScaleNormal="100" workbookViewId="0">
      <selection activeCell="F61" sqref="F61"/>
    </sheetView>
  </sheetViews>
  <sheetFormatPr defaultColWidth="9.140625" defaultRowHeight="14.25" x14ac:dyDescent="0.2"/>
  <cols>
    <col min="1" max="1" width="51.85546875" style="6" customWidth="1"/>
    <col min="2" max="2" width="64.7109375" style="6" bestFit="1" customWidth="1"/>
    <col min="3" max="3" width="38.7109375" style="6" customWidth="1"/>
    <col min="4" max="4" width="18.85546875" style="6" customWidth="1"/>
    <col min="5" max="5" width="12.7109375" style="6" customWidth="1"/>
    <col min="6" max="6" width="17.85546875" style="7" customWidth="1"/>
    <col min="7" max="7" width="20.85546875" style="6" customWidth="1"/>
    <col min="8" max="8" width="19.28515625" style="6" customWidth="1"/>
    <col min="9" max="9" width="20" style="6" customWidth="1"/>
    <col min="10" max="10" width="9.140625" style="6" customWidth="1"/>
    <col min="11" max="16384" width="9.140625" style="6"/>
  </cols>
  <sheetData>
    <row r="1" spans="1:10" ht="25.9" customHeight="1" x14ac:dyDescent="0.4">
      <c r="A1" s="5"/>
      <c r="B1" s="18"/>
      <c r="F1" s="21"/>
      <c r="G1" s="22"/>
      <c r="H1" s="23"/>
    </row>
    <row r="2" spans="1:10" ht="21" customHeight="1" x14ac:dyDescent="0.3">
      <c r="A2" s="8"/>
      <c r="B2" s="19"/>
      <c r="F2" s="24"/>
      <c r="G2" s="25"/>
      <c r="H2" s="26"/>
    </row>
    <row r="3" spans="1:10" ht="15.6" customHeight="1" x14ac:dyDescent="0.25">
      <c r="A3" s="9"/>
      <c r="B3" s="19"/>
      <c r="F3" s="24"/>
      <c r="G3" s="25"/>
      <c r="H3" s="26"/>
    </row>
    <row r="4" spans="1:10" ht="15.6" customHeight="1" thickBot="1" x14ac:dyDescent="0.3">
      <c r="A4" s="9"/>
      <c r="B4" s="20"/>
      <c r="F4" s="27"/>
      <c r="G4" s="28"/>
      <c r="H4" s="29"/>
    </row>
    <row r="5" spans="1:10" ht="15.6" customHeight="1" thickBot="1" x14ac:dyDescent="0.3">
      <c r="A5" s="9"/>
      <c r="B5" s="25"/>
      <c r="F5" s="33"/>
      <c r="G5" s="25"/>
      <c r="H5" s="25"/>
    </row>
    <row r="6" spans="1:10" ht="18" x14ac:dyDescent="0.25">
      <c r="A6" s="30" t="s">
        <v>31</v>
      </c>
      <c r="B6" s="141"/>
      <c r="C6" s="142"/>
      <c r="D6" s="142"/>
      <c r="E6" s="142"/>
      <c r="F6" s="142"/>
      <c r="G6" s="142"/>
      <c r="H6" s="142"/>
      <c r="I6" s="143"/>
      <c r="J6" s="32"/>
    </row>
    <row r="8" spans="1:10" ht="57.6" customHeight="1" x14ac:dyDescent="0.2">
      <c r="A8" s="116" t="s">
        <v>47</v>
      </c>
      <c r="B8" s="117" t="s">
        <v>2</v>
      </c>
      <c r="C8" s="117" t="s">
        <v>3</v>
      </c>
      <c r="D8" s="35" t="s">
        <v>4</v>
      </c>
      <c r="E8" s="38" t="s">
        <v>5</v>
      </c>
      <c r="F8" s="39" t="s">
        <v>6</v>
      </c>
      <c r="G8" s="38" t="s">
        <v>7</v>
      </c>
      <c r="H8" s="38" t="s">
        <v>8</v>
      </c>
      <c r="I8" s="40" t="s">
        <v>54</v>
      </c>
    </row>
    <row r="9" spans="1:10" x14ac:dyDescent="0.2">
      <c r="A9" s="118"/>
      <c r="B9" s="119" t="s">
        <v>9</v>
      </c>
      <c r="C9" s="119" t="s">
        <v>9</v>
      </c>
      <c r="D9" s="36"/>
      <c r="E9" s="41" t="str">
        <f>VLOOKUP(C9,SE!$A$1:$B$8,2,FALSE)</f>
        <v>-</v>
      </c>
      <c r="F9" s="42" t="str">
        <f t="shared" ref="F9:F28" si="0">IF(D9="","",D9*E9)</f>
        <v/>
      </c>
      <c r="G9" s="42" t="str">
        <f t="shared" ref="G9:G28" si="1">IF(D9="","",F9*H9/100)</f>
        <v/>
      </c>
      <c r="H9" s="43" t="str">
        <f t="shared" ref="H9:H28" si="2">IF(D9="","",80)</f>
        <v/>
      </c>
      <c r="I9" s="44" t="str">
        <f t="shared" ref="I9:I28" si="3">IF(D9="","",ROUND((F9-G9),2))</f>
        <v/>
      </c>
    </row>
    <row r="10" spans="1:10" x14ac:dyDescent="0.2">
      <c r="A10" s="118"/>
      <c r="B10" s="119" t="s">
        <v>9</v>
      </c>
      <c r="C10" s="119" t="s">
        <v>9</v>
      </c>
      <c r="D10" s="36"/>
      <c r="E10" s="41" t="str">
        <f>VLOOKUP(C10,SE!$A$1:$B$8,2,FALSE)</f>
        <v>-</v>
      </c>
      <c r="F10" s="42" t="str">
        <f t="shared" si="0"/>
        <v/>
      </c>
      <c r="G10" s="42" t="str">
        <f t="shared" si="1"/>
        <v/>
      </c>
      <c r="H10" s="43" t="str">
        <f t="shared" si="2"/>
        <v/>
      </c>
      <c r="I10" s="44" t="str">
        <f t="shared" si="3"/>
        <v/>
      </c>
    </row>
    <row r="11" spans="1:10" x14ac:dyDescent="0.2">
      <c r="A11" s="118"/>
      <c r="B11" s="119" t="s">
        <v>9</v>
      </c>
      <c r="C11" s="119" t="s">
        <v>9</v>
      </c>
      <c r="D11" s="36"/>
      <c r="E11" s="41" t="str">
        <f>VLOOKUP(C11,SE!$A$1:$B$8,2,FALSE)</f>
        <v>-</v>
      </c>
      <c r="F11" s="42" t="str">
        <f t="shared" si="0"/>
        <v/>
      </c>
      <c r="G11" s="42" t="str">
        <f t="shared" si="1"/>
        <v/>
      </c>
      <c r="H11" s="43" t="str">
        <f t="shared" si="2"/>
        <v/>
      </c>
      <c r="I11" s="44" t="str">
        <f t="shared" si="3"/>
        <v/>
      </c>
    </row>
    <row r="12" spans="1:10" x14ac:dyDescent="0.2">
      <c r="A12" s="118"/>
      <c r="B12" s="119" t="s">
        <v>9</v>
      </c>
      <c r="C12" s="119" t="s">
        <v>9</v>
      </c>
      <c r="D12" s="36"/>
      <c r="E12" s="41" t="str">
        <f>VLOOKUP(C12,SE!$A$1:$B$8,2,FALSE)</f>
        <v>-</v>
      </c>
      <c r="F12" s="42" t="str">
        <f t="shared" si="0"/>
        <v/>
      </c>
      <c r="G12" s="42" t="str">
        <f t="shared" si="1"/>
        <v/>
      </c>
      <c r="H12" s="43" t="str">
        <f t="shared" si="2"/>
        <v/>
      </c>
      <c r="I12" s="44" t="str">
        <f t="shared" si="3"/>
        <v/>
      </c>
    </row>
    <row r="13" spans="1:10" x14ac:dyDescent="0.2">
      <c r="A13" s="118"/>
      <c r="B13" s="119" t="s">
        <v>9</v>
      </c>
      <c r="C13" s="119" t="s">
        <v>9</v>
      </c>
      <c r="D13" s="36"/>
      <c r="E13" s="41" t="str">
        <f>VLOOKUP(C13,SE!$A$1:$B$8,2,FALSE)</f>
        <v>-</v>
      </c>
      <c r="F13" s="42" t="str">
        <f t="shared" si="0"/>
        <v/>
      </c>
      <c r="G13" s="42" t="str">
        <f t="shared" si="1"/>
        <v/>
      </c>
      <c r="H13" s="43" t="str">
        <f t="shared" si="2"/>
        <v/>
      </c>
      <c r="I13" s="44" t="str">
        <f t="shared" si="3"/>
        <v/>
      </c>
    </row>
    <row r="14" spans="1:10" x14ac:dyDescent="0.2">
      <c r="A14" s="118"/>
      <c r="B14" s="119" t="s">
        <v>9</v>
      </c>
      <c r="C14" s="119" t="s">
        <v>9</v>
      </c>
      <c r="D14" s="36"/>
      <c r="E14" s="41" t="str">
        <f>VLOOKUP(C14,SE!$A$1:$B$8,2,FALSE)</f>
        <v>-</v>
      </c>
      <c r="F14" s="42" t="str">
        <f t="shared" si="0"/>
        <v/>
      </c>
      <c r="G14" s="42" t="str">
        <f t="shared" si="1"/>
        <v/>
      </c>
      <c r="H14" s="43" t="str">
        <f t="shared" si="2"/>
        <v/>
      </c>
      <c r="I14" s="44" t="str">
        <f t="shared" si="3"/>
        <v/>
      </c>
    </row>
    <row r="15" spans="1:10" x14ac:dyDescent="0.2">
      <c r="A15" s="118"/>
      <c r="B15" s="119" t="s">
        <v>9</v>
      </c>
      <c r="C15" s="119" t="s">
        <v>9</v>
      </c>
      <c r="D15" s="36"/>
      <c r="E15" s="41" t="str">
        <f>VLOOKUP(C15,SE!$A$1:$B$8,2,FALSE)</f>
        <v>-</v>
      </c>
      <c r="F15" s="42" t="str">
        <f t="shared" si="0"/>
        <v/>
      </c>
      <c r="G15" s="42" t="str">
        <f t="shared" si="1"/>
        <v/>
      </c>
      <c r="H15" s="43" t="str">
        <f t="shared" si="2"/>
        <v/>
      </c>
      <c r="I15" s="44" t="str">
        <f t="shared" si="3"/>
        <v/>
      </c>
    </row>
    <row r="16" spans="1:10" x14ac:dyDescent="0.2">
      <c r="A16" s="118"/>
      <c r="B16" s="119" t="s">
        <v>9</v>
      </c>
      <c r="C16" s="119" t="s">
        <v>9</v>
      </c>
      <c r="D16" s="36"/>
      <c r="E16" s="41" t="str">
        <f>VLOOKUP(C16,SE!$A$1:$B$8,2,FALSE)</f>
        <v>-</v>
      </c>
      <c r="F16" s="42" t="str">
        <f t="shared" si="0"/>
        <v/>
      </c>
      <c r="G16" s="42" t="str">
        <f t="shared" si="1"/>
        <v/>
      </c>
      <c r="H16" s="43" t="str">
        <f t="shared" si="2"/>
        <v/>
      </c>
      <c r="I16" s="44" t="str">
        <f t="shared" si="3"/>
        <v/>
      </c>
    </row>
    <row r="17" spans="1:9" x14ac:dyDescent="0.2">
      <c r="A17" s="118"/>
      <c r="B17" s="119" t="s">
        <v>9</v>
      </c>
      <c r="C17" s="119" t="s">
        <v>9</v>
      </c>
      <c r="D17" s="36"/>
      <c r="E17" s="41" t="str">
        <f>VLOOKUP(C17,SE!$A$1:$B$8,2,FALSE)</f>
        <v>-</v>
      </c>
      <c r="F17" s="42" t="str">
        <f t="shared" si="0"/>
        <v/>
      </c>
      <c r="G17" s="42" t="str">
        <f t="shared" si="1"/>
        <v/>
      </c>
      <c r="H17" s="43" t="str">
        <f t="shared" si="2"/>
        <v/>
      </c>
      <c r="I17" s="44" t="str">
        <f t="shared" si="3"/>
        <v/>
      </c>
    </row>
    <row r="18" spans="1:9" x14ac:dyDescent="0.2">
      <c r="A18" s="118"/>
      <c r="B18" s="119" t="s">
        <v>9</v>
      </c>
      <c r="C18" s="119" t="s">
        <v>9</v>
      </c>
      <c r="D18" s="36"/>
      <c r="E18" s="41" t="str">
        <f>VLOOKUP(C18,SE!$A$1:$B$8,2,FALSE)</f>
        <v>-</v>
      </c>
      <c r="F18" s="42" t="str">
        <f t="shared" si="0"/>
        <v/>
      </c>
      <c r="G18" s="42" t="str">
        <f t="shared" si="1"/>
        <v/>
      </c>
      <c r="H18" s="43" t="str">
        <f t="shared" si="2"/>
        <v/>
      </c>
      <c r="I18" s="44" t="str">
        <f t="shared" si="3"/>
        <v/>
      </c>
    </row>
    <row r="19" spans="1:9" x14ac:dyDescent="0.2">
      <c r="A19" s="118"/>
      <c r="B19" s="119" t="s">
        <v>9</v>
      </c>
      <c r="C19" s="119" t="s">
        <v>9</v>
      </c>
      <c r="D19" s="36"/>
      <c r="E19" s="41" t="str">
        <f>VLOOKUP(C19,SE!$A$1:$B$8,2,FALSE)</f>
        <v>-</v>
      </c>
      <c r="F19" s="42" t="str">
        <f t="shared" si="0"/>
        <v/>
      </c>
      <c r="G19" s="42" t="str">
        <f t="shared" si="1"/>
        <v/>
      </c>
      <c r="H19" s="43" t="str">
        <f t="shared" si="2"/>
        <v/>
      </c>
      <c r="I19" s="44" t="str">
        <f t="shared" si="3"/>
        <v/>
      </c>
    </row>
    <row r="20" spans="1:9" x14ac:dyDescent="0.2">
      <c r="A20" s="118"/>
      <c r="B20" s="119" t="s">
        <v>9</v>
      </c>
      <c r="C20" s="119" t="s">
        <v>9</v>
      </c>
      <c r="D20" s="36"/>
      <c r="E20" s="41" t="str">
        <f>VLOOKUP(C20,SE!$A$1:$B$8,2,FALSE)</f>
        <v>-</v>
      </c>
      <c r="F20" s="42" t="str">
        <f t="shared" si="0"/>
        <v/>
      </c>
      <c r="G20" s="42" t="str">
        <f t="shared" si="1"/>
        <v/>
      </c>
      <c r="H20" s="43" t="str">
        <f t="shared" si="2"/>
        <v/>
      </c>
      <c r="I20" s="44" t="str">
        <f t="shared" si="3"/>
        <v/>
      </c>
    </row>
    <row r="21" spans="1:9" x14ac:dyDescent="0.2">
      <c r="A21" s="118"/>
      <c r="B21" s="119" t="s">
        <v>9</v>
      </c>
      <c r="C21" s="119" t="s">
        <v>9</v>
      </c>
      <c r="D21" s="36"/>
      <c r="E21" s="41" t="str">
        <f>VLOOKUP(C21,SE!$A$1:$B$8,2,FALSE)</f>
        <v>-</v>
      </c>
      <c r="F21" s="42" t="str">
        <f t="shared" si="0"/>
        <v/>
      </c>
      <c r="G21" s="42" t="str">
        <f t="shared" si="1"/>
        <v/>
      </c>
      <c r="H21" s="43" t="str">
        <f t="shared" si="2"/>
        <v/>
      </c>
      <c r="I21" s="44" t="str">
        <f t="shared" si="3"/>
        <v/>
      </c>
    </row>
    <row r="22" spans="1:9" x14ac:dyDescent="0.2">
      <c r="A22" s="118"/>
      <c r="B22" s="119" t="s">
        <v>9</v>
      </c>
      <c r="C22" s="119" t="s">
        <v>9</v>
      </c>
      <c r="D22" s="36"/>
      <c r="E22" s="41" t="str">
        <f>VLOOKUP(C22,SE!$A$1:$B$8,2,FALSE)</f>
        <v>-</v>
      </c>
      <c r="F22" s="42" t="str">
        <f t="shared" si="0"/>
        <v/>
      </c>
      <c r="G22" s="42" t="str">
        <f t="shared" si="1"/>
        <v/>
      </c>
      <c r="H22" s="43" t="str">
        <f t="shared" si="2"/>
        <v/>
      </c>
      <c r="I22" s="44" t="str">
        <f t="shared" si="3"/>
        <v/>
      </c>
    </row>
    <row r="23" spans="1:9" x14ac:dyDescent="0.2">
      <c r="A23" s="118"/>
      <c r="B23" s="119" t="s">
        <v>9</v>
      </c>
      <c r="C23" s="119" t="s">
        <v>9</v>
      </c>
      <c r="D23" s="36"/>
      <c r="E23" s="41" t="str">
        <f>VLOOKUP(C23,SE!$A$1:$B$8,2,FALSE)</f>
        <v>-</v>
      </c>
      <c r="F23" s="42" t="str">
        <f t="shared" si="0"/>
        <v/>
      </c>
      <c r="G23" s="42" t="str">
        <f t="shared" si="1"/>
        <v/>
      </c>
      <c r="H23" s="43" t="str">
        <f t="shared" si="2"/>
        <v/>
      </c>
      <c r="I23" s="44" t="str">
        <f t="shared" si="3"/>
        <v/>
      </c>
    </row>
    <row r="24" spans="1:9" x14ac:dyDescent="0.2">
      <c r="A24" s="118"/>
      <c r="B24" s="119" t="s">
        <v>9</v>
      </c>
      <c r="C24" s="119" t="s">
        <v>9</v>
      </c>
      <c r="D24" s="36"/>
      <c r="E24" s="41" t="str">
        <f>VLOOKUP(C24,SE!$A$1:$B$8,2,FALSE)</f>
        <v>-</v>
      </c>
      <c r="F24" s="42" t="str">
        <f t="shared" si="0"/>
        <v/>
      </c>
      <c r="G24" s="42" t="str">
        <f t="shared" si="1"/>
        <v/>
      </c>
      <c r="H24" s="43" t="str">
        <f t="shared" si="2"/>
        <v/>
      </c>
      <c r="I24" s="44" t="str">
        <f t="shared" si="3"/>
        <v/>
      </c>
    </row>
    <row r="25" spans="1:9" x14ac:dyDescent="0.2">
      <c r="A25" s="118"/>
      <c r="B25" s="119" t="s">
        <v>9</v>
      </c>
      <c r="C25" s="119" t="s">
        <v>9</v>
      </c>
      <c r="D25" s="36"/>
      <c r="E25" s="41" t="str">
        <f>VLOOKUP(C25,SE!$A$1:$B$8,2,FALSE)</f>
        <v>-</v>
      </c>
      <c r="F25" s="42" t="str">
        <f t="shared" si="0"/>
        <v/>
      </c>
      <c r="G25" s="42" t="str">
        <f t="shared" si="1"/>
        <v/>
      </c>
      <c r="H25" s="43" t="str">
        <f t="shared" si="2"/>
        <v/>
      </c>
      <c r="I25" s="44" t="str">
        <f t="shared" si="3"/>
        <v/>
      </c>
    </row>
    <row r="26" spans="1:9" x14ac:dyDescent="0.2">
      <c r="A26" s="118"/>
      <c r="B26" s="119" t="s">
        <v>9</v>
      </c>
      <c r="C26" s="119" t="s">
        <v>9</v>
      </c>
      <c r="D26" s="36"/>
      <c r="E26" s="41" t="str">
        <f>VLOOKUP(C26,SE!$A$1:$B$8,2,FALSE)</f>
        <v>-</v>
      </c>
      <c r="F26" s="42" t="str">
        <f t="shared" si="0"/>
        <v/>
      </c>
      <c r="G26" s="42" t="str">
        <f t="shared" si="1"/>
        <v/>
      </c>
      <c r="H26" s="43" t="str">
        <f t="shared" si="2"/>
        <v/>
      </c>
      <c r="I26" s="44" t="str">
        <f t="shared" si="3"/>
        <v/>
      </c>
    </row>
    <row r="27" spans="1:9" x14ac:dyDescent="0.2">
      <c r="A27" s="118"/>
      <c r="B27" s="119" t="s">
        <v>9</v>
      </c>
      <c r="C27" s="119" t="s">
        <v>9</v>
      </c>
      <c r="D27" s="36"/>
      <c r="E27" s="41" t="str">
        <f>VLOOKUP(C27,SE!$A$1:$B$8,2,FALSE)</f>
        <v>-</v>
      </c>
      <c r="F27" s="42" t="str">
        <f t="shared" si="0"/>
        <v/>
      </c>
      <c r="G27" s="42" t="str">
        <f t="shared" si="1"/>
        <v/>
      </c>
      <c r="H27" s="43" t="str">
        <f t="shared" si="2"/>
        <v/>
      </c>
      <c r="I27" s="44" t="str">
        <f t="shared" si="3"/>
        <v/>
      </c>
    </row>
    <row r="28" spans="1:9" ht="15" customHeight="1" thickBot="1" x14ac:dyDescent="0.25">
      <c r="A28" s="118"/>
      <c r="B28" s="120" t="s">
        <v>9</v>
      </c>
      <c r="C28" s="121" t="s">
        <v>9</v>
      </c>
      <c r="D28" s="36"/>
      <c r="E28" s="45" t="str">
        <f>VLOOKUP(C28,SE!$A$1:$B$8,2,FALSE)</f>
        <v>-</v>
      </c>
      <c r="F28" s="46" t="str">
        <f t="shared" si="0"/>
        <v/>
      </c>
      <c r="G28" s="47" t="str">
        <f t="shared" si="1"/>
        <v/>
      </c>
      <c r="H28" s="48" t="str">
        <f t="shared" si="2"/>
        <v/>
      </c>
      <c r="I28" s="44" t="str">
        <f t="shared" si="3"/>
        <v/>
      </c>
    </row>
    <row r="29" spans="1:9" ht="15.6" customHeight="1" thickTop="1" thickBot="1" x14ac:dyDescent="0.25">
      <c r="A29" s="10"/>
      <c r="B29" s="34" t="s">
        <v>10</v>
      </c>
      <c r="C29" s="34" t="s">
        <v>11</v>
      </c>
      <c r="D29" s="37"/>
      <c r="E29" s="49"/>
      <c r="F29" s="50">
        <f>SUM(F9:F28)*0.4</f>
        <v>0</v>
      </c>
      <c r="G29" s="50">
        <f>F29*0.8</f>
        <v>0</v>
      </c>
      <c r="H29" s="51">
        <v>80</v>
      </c>
      <c r="I29" s="44">
        <f>ROUND((F29-G29),2)</f>
        <v>0</v>
      </c>
    </row>
    <row r="30" spans="1:9" ht="15" customHeight="1" thickBot="1" x14ac:dyDescent="0.3">
      <c r="A30" s="10"/>
      <c r="D30" s="11"/>
      <c r="E30" s="58" t="s">
        <v>12</v>
      </c>
      <c r="F30" s="59">
        <f>SUM(F9:F29)</f>
        <v>0</v>
      </c>
      <c r="G30" s="60">
        <f>SUM(G9:G29)</f>
        <v>0</v>
      </c>
      <c r="H30" s="12"/>
      <c r="I30" s="61">
        <f>SUM(I9:I29)</f>
        <v>0</v>
      </c>
    </row>
    <row r="31" spans="1:9" x14ac:dyDescent="0.2">
      <c r="A31" s="10"/>
      <c r="D31" s="11"/>
      <c r="H31" s="13"/>
    </row>
    <row r="32" spans="1:9" x14ac:dyDescent="0.2">
      <c r="A32" s="10"/>
      <c r="C32" s="7"/>
      <c r="D32" s="11"/>
      <c r="H32" s="13"/>
    </row>
    <row r="33" spans="1:9" ht="57.6" customHeight="1" x14ac:dyDescent="0.2">
      <c r="A33" s="116" t="s">
        <v>48</v>
      </c>
      <c r="B33" s="117" t="s">
        <v>2</v>
      </c>
      <c r="C33" s="117" t="s">
        <v>3</v>
      </c>
      <c r="D33" s="35" t="s">
        <v>4</v>
      </c>
      <c r="E33" s="38" t="s">
        <v>5</v>
      </c>
      <c r="F33" s="39" t="s">
        <v>6</v>
      </c>
      <c r="G33" s="38" t="s">
        <v>7</v>
      </c>
      <c r="H33" s="38" t="s">
        <v>8</v>
      </c>
      <c r="I33" s="38" t="s">
        <v>54</v>
      </c>
    </row>
    <row r="34" spans="1:9" x14ac:dyDescent="0.2">
      <c r="A34" s="118"/>
      <c r="B34" s="119" t="s">
        <v>9</v>
      </c>
      <c r="C34" s="119" t="s">
        <v>9</v>
      </c>
      <c r="D34" s="56"/>
      <c r="E34" s="41" t="str">
        <f>VLOOKUP(C34,SE!$A$1:$B$8,2,FALSE)</f>
        <v>-</v>
      </c>
      <c r="F34" s="42" t="str">
        <f t="shared" ref="F34:F53" si="4">IF(D34="","",D34*E34)</f>
        <v/>
      </c>
      <c r="G34" s="42" t="str">
        <f t="shared" ref="G34:G53" si="5">IF(D34="","",F34*H34/100)</f>
        <v/>
      </c>
      <c r="H34" s="43" t="str">
        <f t="shared" ref="H34:H53" si="6">IF(D34="","",80)</f>
        <v/>
      </c>
      <c r="I34" s="44" t="str">
        <f t="shared" ref="I34:I53" si="7">IF(D34="","",ROUND((F34-G34),2))</f>
        <v/>
      </c>
    </row>
    <row r="35" spans="1:9" x14ac:dyDescent="0.2">
      <c r="A35" s="118"/>
      <c r="B35" s="119" t="s">
        <v>9</v>
      </c>
      <c r="C35" s="119" t="s">
        <v>9</v>
      </c>
      <c r="D35" s="56"/>
      <c r="E35" s="41" t="str">
        <f>VLOOKUP(C35,SE!$A$1:$B$8,2,FALSE)</f>
        <v>-</v>
      </c>
      <c r="F35" s="42" t="str">
        <f t="shared" si="4"/>
        <v/>
      </c>
      <c r="G35" s="42" t="str">
        <f t="shared" si="5"/>
        <v/>
      </c>
      <c r="H35" s="43" t="str">
        <f t="shared" si="6"/>
        <v/>
      </c>
      <c r="I35" s="44" t="str">
        <f t="shared" si="7"/>
        <v/>
      </c>
    </row>
    <row r="36" spans="1:9" x14ac:dyDescent="0.2">
      <c r="A36" s="118"/>
      <c r="B36" s="119" t="s">
        <v>9</v>
      </c>
      <c r="C36" s="119" t="s">
        <v>9</v>
      </c>
      <c r="D36" s="56"/>
      <c r="E36" s="41" t="str">
        <f>VLOOKUP(C36,SE!$A$1:$B$8,2,FALSE)</f>
        <v>-</v>
      </c>
      <c r="F36" s="42" t="str">
        <f t="shared" si="4"/>
        <v/>
      </c>
      <c r="G36" s="42" t="str">
        <f t="shared" si="5"/>
        <v/>
      </c>
      <c r="H36" s="43" t="str">
        <f t="shared" si="6"/>
        <v/>
      </c>
      <c r="I36" s="44" t="str">
        <f t="shared" si="7"/>
        <v/>
      </c>
    </row>
    <row r="37" spans="1:9" x14ac:dyDescent="0.2">
      <c r="A37" s="118"/>
      <c r="B37" s="119" t="s">
        <v>9</v>
      </c>
      <c r="C37" s="119" t="s">
        <v>9</v>
      </c>
      <c r="D37" s="56"/>
      <c r="E37" s="41" t="str">
        <f>VLOOKUP(C37,SE!$A$1:$B$8,2,FALSE)</f>
        <v>-</v>
      </c>
      <c r="F37" s="42" t="str">
        <f t="shared" si="4"/>
        <v/>
      </c>
      <c r="G37" s="42" t="str">
        <f t="shared" si="5"/>
        <v/>
      </c>
      <c r="H37" s="43" t="str">
        <f t="shared" si="6"/>
        <v/>
      </c>
      <c r="I37" s="44" t="str">
        <f t="shared" si="7"/>
        <v/>
      </c>
    </row>
    <row r="38" spans="1:9" x14ac:dyDescent="0.2">
      <c r="A38" s="118"/>
      <c r="B38" s="119" t="s">
        <v>9</v>
      </c>
      <c r="C38" s="119" t="s">
        <v>9</v>
      </c>
      <c r="D38" s="56"/>
      <c r="E38" s="41" t="str">
        <f>VLOOKUP(C38,SE!$A$1:$B$8,2,FALSE)</f>
        <v>-</v>
      </c>
      <c r="F38" s="42" t="str">
        <f t="shared" si="4"/>
        <v/>
      </c>
      <c r="G38" s="42" t="str">
        <f t="shared" si="5"/>
        <v/>
      </c>
      <c r="H38" s="43" t="str">
        <f t="shared" si="6"/>
        <v/>
      </c>
      <c r="I38" s="44" t="str">
        <f t="shared" si="7"/>
        <v/>
      </c>
    </row>
    <row r="39" spans="1:9" x14ac:dyDescent="0.2">
      <c r="A39" s="118"/>
      <c r="B39" s="122" t="s">
        <v>9</v>
      </c>
      <c r="C39" s="123" t="s">
        <v>9</v>
      </c>
      <c r="D39" s="56"/>
      <c r="E39" s="53" t="str">
        <f>VLOOKUP(C39,SE!$A$1:$B$8,2,FALSE)</f>
        <v>-</v>
      </c>
      <c r="F39" s="47" t="str">
        <f t="shared" si="4"/>
        <v/>
      </c>
      <c r="G39" s="47" t="str">
        <f t="shared" si="5"/>
        <v/>
      </c>
      <c r="H39" s="54" t="str">
        <f t="shared" si="6"/>
        <v/>
      </c>
      <c r="I39" s="44" t="str">
        <f t="shared" si="7"/>
        <v/>
      </c>
    </row>
    <row r="40" spans="1:9" x14ac:dyDescent="0.2">
      <c r="A40" s="118"/>
      <c r="B40" s="122" t="s">
        <v>9</v>
      </c>
      <c r="C40" s="123" t="s">
        <v>9</v>
      </c>
      <c r="D40" s="56"/>
      <c r="E40" s="53" t="str">
        <f>VLOOKUP(C40,SE!$A$1:$B$8,2,FALSE)</f>
        <v>-</v>
      </c>
      <c r="F40" s="47" t="str">
        <f t="shared" si="4"/>
        <v/>
      </c>
      <c r="G40" s="47" t="str">
        <f t="shared" si="5"/>
        <v/>
      </c>
      <c r="H40" s="54" t="str">
        <f t="shared" si="6"/>
        <v/>
      </c>
      <c r="I40" s="44" t="str">
        <f t="shared" si="7"/>
        <v/>
      </c>
    </row>
    <row r="41" spans="1:9" x14ac:dyDescent="0.2">
      <c r="A41" s="118"/>
      <c r="B41" s="122" t="s">
        <v>9</v>
      </c>
      <c r="C41" s="123" t="s">
        <v>9</v>
      </c>
      <c r="D41" s="56"/>
      <c r="E41" s="53" t="str">
        <f>VLOOKUP(C41,SE!$A$1:$B$8,2,FALSE)</f>
        <v>-</v>
      </c>
      <c r="F41" s="47" t="str">
        <f t="shared" si="4"/>
        <v/>
      </c>
      <c r="G41" s="47" t="str">
        <f t="shared" si="5"/>
        <v/>
      </c>
      <c r="H41" s="54" t="str">
        <f t="shared" si="6"/>
        <v/>
      </c>
      <c r="I41" s="44" t="str">
        <f t="shared" si="7"/>
        <v/>
      </c>
    </row>
    <row r="42" spans="1:9" x14ac:dyDescent="0.2">
      <c r="A42" s="118"/>
      <c r="B42" s="122" t="s">
        <v>9</v>
      </c>
      <c r="C42" s="123" t="s">
        <v>9</v>
      </c>
      <c r="D42" s="56"/>
      <c r="E42" s="53" t="str">
        <f>VLOOKUP(C42,SE!$A$1:$B$8,2,FALSE)</f>
        <v>-</v>
      </c>
      <c r="F42" s="47" t="str">
        <f t="shared" si="4"/>
        <v/>
      </c>
      <c r="G42" s="47" t="str">
        <f t="shared" si="5"/>
        <v/>
      </c>
      <c r="H42" s="54" t="str">
        <f t="shared" si="6"/>
        <v/>
      </c>
      <c r="I42" s="44" t="str">
        <f t="shared" si="7"/>
        <v/>
      </c>
    </row>
    <row r="43" spans="1:9" x14ac:dyDescent="0.2">
      <c r="A43" s="118"/>
      <c r="B43" s="122" t="s">
        <v>9</v>
      </c>
      <c r="C43" s="123" t="s">
        <v>9</v>
      </c>
      <c r="D43" s="56"/>
      <c r="E43" s="53" t="str">
        <f>VLOOKUP(C43,SE!$A$1:$B$8,2,FALSE)</f>
        <v>-</v>
      </c>
      <c r="F43" s="47" t="str">
        <f t="shared" si="4"/>
        <v/>
      </c>
      <c r="G43" s="47" t="str">
        <f t="shared" si="5"/>
        <v/>
      </c>
      <c r="H43" s="54" t="str">
        <f t="shared" si="6"/>
        <v/>
      </c>
      <c r="I43" s="44" t="str">
        <f t="shared" si="7"/>
        <v/>
      </c>
    </row>
    <row r="44" spans="1:9" x14ac:dyDescent="0.2">
      <c r="A44" s="118"/>
      <c r="B44" s="122" t="s">
        <v>9</v>
      </c>
      <c r="C44" s="123" t="s">
        <v>9</v>
      </c>
      <c r="D44" s="56"/>
      <c r="E44" s="53" t="str">
        <f>VLOOKUP(C44,SE!$A$1:$B$8,2,FALSE)</f>
        <v>-</v>
      </c>
      <c r="F44" s="47" t="str">
        <f t="shared" si="4"/>
        <v/>
      </c>
      <c r="G44" s="47" t="str">
        <f t="shared" si="5"/>
        <v/>
      </c>
      <c r="H44" s="54" t="str">
        <f t="shared" si="6"/>
        <v/>
      </c>
      <c r="I44" s="44" t="str">
        <f t="shared" si="7"/>
        <v/>
      </c>
    </row>
    <row r="45" spans="1:9" x14ac:dyDescent="0.2">
      <c r="A45" s="118"/>
      <c r="B45" s="122" t="s">
        <v>9</v>
      </c>
      <c r="C45" s="123" t="s">
        <v>9</v>
      </c>
      <c r="D45" s="56"/>
      <c r="E45" s="53" t="str">
        <f>VLOOKUP(C45,SE!$A$1:$B$8,2,FALSE)</f>
        <v>-</v>
      </c>
      <c r="F45" s="47" t="str">
        <f t="shared" si="4"/>
        <v/>
      </c>
      <c r="G45" s="47" t="str">
        <f t="shared" si="5"/>
        <v/>
      </c>
      <c r="H45" s="54" t="str">
        <f t="shared" si="6"/>
        <v/>
      </c>
      <c r="I45" s="44" t="str">
        <f t="shared" si="7"/>
        <v/>
      </c>
    </row>
    <row r="46" spans="1:9" x14ac:dyDescent="0.2">
      <c r="A46" s="118"/>
      <c r="B46" s="122" t="s">
        <v>9</v>
      </c>
      <c r="C46" s="123" t="s">
        <v>9</v>
      </c>
      <c r="D46" s="56"/>
      <c r="E46" s="53" t="str">
        <f>VLOOKUP(C46,SE!$A$1:$B$8,2,FALSE)</f>
        <v>-</v>
      </c>
      <c r="F46" s="47" t="str">
        <f t="shared" si="4"/>
        <v/>
      </c>
      <c r="G46" s="47" t="str">
        <f t="shared" si="5"/>
        <v/>
      </c>
      <c r="H46" s="54" t="str">
        <f t="shared" si="6"/>
        <v/>
      </c>
      <c r="I46" s="44" t="str">
        <f t="shared" si="7"/>
        <v/>
      </c>
    </row>
    <row r="47" spans="1:9" x14ac:dyDescent="0.2">
      <c r="A47" s="118"/>
      <c r="B47" s="122" t="s">
        <v>9</v>
      </c>
      <c r="C47" s="123" t="s">
        <v>9</v>
      </c>
      <c r="D47" s="56"/>
      <c r="E47" s="53" t="str">
        <f>VLOOKUP(C47,SE!$A$1:$B$8,2,FALSE)</f>
        <v>-</v>
      </c>
      <c r="F47" s="47" t="str">
        <f t="shared" si="4"/>
        <v/>
      </c>
      <c r="G47" s="47" t="str">
        <f t="shared" si="5"/>
        <v/>
      </c>
      <c r="H47" s="54" t="str">
        <f t="shared" si="6"/>
        <v/>
      </c>
      <c r="I47" s="44" t="str">
        <f t="shared" si="7"/>
        <v/>
      </c>
    </row>
    <row r="48" spans="1:9" x14ac:dyDescent="0.2">
      <c r="A48" s="118"/>
      <c r="B48" s="122" t="s">
        <v>9</v>
      </c>
      <c r="C48" s="123" t="s">
        <v>9</v>
      </c>
      <c r="D48" s="56"/>
      <c r="E48" s="53" t="str">
        <f>VLOOKUP(C48,SE!$A$1:$B$8,2,FALSE)</f>
        <v>-</v>
      </c>
      <c r="F48" s="47" t="str">
        <f t="shared" si="4"/>
        <v/>
      </c>
      <c r="G48" s="47" t="str">
        <f t="shared" si="5"/>
        <v/>
      </c>
      <c r="H48" s="54" t="str">
        <f t="shared" si="6"/>
        <v/>
      </c>
      <c r="I48" s="44" t="str">
        <f t="shared" si="7"/>
        <v/>
      </c>
    </row>
    <row r="49" spans="1:9" x14ac:dyDescent="0.2">
      <c r="A49" s="118"/>
      <c r="B49" s="122" t="s">
        <v>9</v>
      </c>
      <c r="C49" s="123" t="s">
        <v>9</v>
      </c>
      <c r="D49" s="56"/>
      <c r="E49" s="53" t="str">
        <f>VLOOKUP(C49,SE!$A$1:$B$8,2,FALSE)</f>
        <v>-</v>
      </c>
      <c r="F49" s="47" t="str">
        <f t="shared" si="4"/>
        <v/>
      </c>
      <c r="G49" s="47" t="str">
        <f t="shared" si="5"/>
        <v/>
      </c>
      <c r="H49" s="54" t="str">
        <f t="shared" si="6"/>
        <v/>
      </c>
      <c r="I49" s="44" t="str">
        <f t="shared" si="7"/>
        <v/>
      </c>
    </row>
    <row r="50" spans="1:9" x14ac:dyDescent="0.2">
      <c r="A50" s="118"/>
      <c r="B50" s="122" t="s">
        <v>9</v>
      </c>
      <c r="C50" s="123" t="s">
        <v>9</v>
      </c>
      <c r="D50" s="56"/>
      <c r="E50" s="53" t="str">
        <f>VLOOKUP(C50,SE!$A$1:$B$8,2,FALSE)</f>
        <v>-</v>
      </c>
      <c r="F50" s="47" t="str">
        <f t="shared" si="4"/>
        <v/>
      </c>
      <c r="G50" s="47" t="str">
        <f t="shared" si="5"/>
        <v/>
      </c>
      <c r="H50" s="54" t="str">
        <f t="shared" si="6"/>
        <v/>
      </c>
      <c r="I50" s="44" t="str">
        <f t="shared" si="7"/>
        <v/>
      </c>
    </row>
    <row r="51" spans="1:9" x14ac:dyDescent="0.2">
      <c r="A51" s="118"/>
      <c r="B51" s="122" t="s">
        <v>9</v>
      </c>
      <c r="C51" s="123" t="s">
        <v>9</v>
      </c>
      <c r="D51" s="56"/>
      <c r="E51" s="53" t="str">
        <f>VLOOKUP(C51,SE!$A$1:$B$8,2,FALSE)</f>
        <v>-</v>
      </c>
      <c r="F51" s="47" t="str">
        <f t="shared" si="4"/>
        <v/>
      </c>
      <c r="G51" s="47" t="str">
        <f t="shared" si="5"/>
        <v/>
      </c>
      <c r="H51" s="54" t="str">
        <f t="shared" si="6"/>
        <v/>
      </c>
      <c r="I51" s="44" t="str">
        <f t="shared" si="7"/>
        <v/>
      </c>
    </row>
    <row r="52" spans="1:9" x14ac:dyDescent="0.2">
      <c r="A52" s="118"/>
      <c r="B52" s="122" t="s">
        <v>9</v>
      </c>
      <c r="C52" s="123" t="s">
        <v>9</v>
      </c>
      <c r="D52" s="56"/>
      <c r="E52" s="53" t="str">
        <f>VLOOKUP(C52,SE!$A$1:$B$8,2,FALSE)</f>
        <v>-</v>
      </c>
      <c r="F52" s="47" t="str">
        <f t="shared" si="4"/>
        <v/>
      </c>
      <c r="G52" s="47" t="str">
        <f t="shared" si="5"/>
        <v/>
      </c>
      <c r="H52" s="54" t="str">
        <f t="shared" si="6"/>
        <v/>
      </c>
      <c r="I52" s="44" t="str">
        <f t="shared" si="7"/>
        <v/>
      </c>
    </row>
    <row r="53" spans="1:9" ht="15" customHeight="1" thickBot="1" x14ac:dyDescent="0.25">
      <c r="A53" s="118"/>
      <c r="B53" s="120" t="s">
        <v>9</v>
      </c>
      <c r="C53" s="121" t="s">
        <v>9</v>
      </c>
      <c r="D53" s="57"/>
      <c r="E53" s="45" t="str">
        <f>VLOOKUP(C53,SE!$A$1:$B$8,2,FALSE)</f>
        <v>-</v>
      </c>
      <c r="F53" s="46" t="str">
        <f t="shared" si="4"/>
        <v/>
      </c>
      <c r="G53" s="47" t="str">
        <f t="shared" si="5"/>
        <v/>
      </c>
      <c r="H53" s="48" t="str">
        <f t="shared" si="6"/>
        <v/>
      </c>
      <c r="I53" s="44" t="str">
        <f t="shared" si="7"/>
        <v/>
      </c>
    </row>
    <row r="54" spans="1:9" ht="15.6" customHeight="1" thickTop="1" thickBot="1" x14ac:dyDescent="0.25">
      <c r="A54" s="10"/>
      <c r="B54" s="52" t="s">
        <v>10</v>
      </c>
      <c r="C54" s="52" t="s">
        <v>11</v>
      </c>
      <c r="D54" s="37"/>
      <c r="E54" s="49"/>
      <c r="F54" s="50">
        <f>SUM(F34:F53)*0.4</f>
        <v>0</v>
      </c>
      <c r="G54" s="50">
        <f>F54*0.8</f>
        <v>0</v>
      </c>
      <c r="H54" s="51">
        <v>80</v>
      </c>
      <c r="I54" s="55">
        <f>ROUND((F54-G54),2)</f>
        <v>0</v>
      </c>
    </row>
    <row r="55" spans="1:9" ht="15" customHeight="1" thickBot="1" x14ac:dyDescent="0.3">
      <c r="D55" s="14"/>
      <c r="E55" s="62" t="s">
        <v>12</v>
      </c>
      <c r="F55" s="59">
        <f>SUM(F34:F54)</f>
        <v>0</v>
      </c>
      <c r="G55" s="60">
        <f>SUM(G34:G54)</f>
        <v>0</v>
      </c>
      <c r="H55" s="15"/>
      <c r="I55" s="61">
        <f>SUM(I34:I54)</f>
        <v>0</v>
      </c>
    </row>
    <row r="56" spans="1:9" x14ac:dyDescent="0.2">
      <c r="D56" s="14"/>
      <c r="E56" s="16"/>
      <c r="F56" s="17"/>
      <c r="G56" s="16"/>
      <c r="H56" s="16"/>
    </row>
    <row r="57" spans="1:9" x14ac:dyDescent="0.2">
      <c r="D57" s="11"/>
    </row>
    <row r="58" spans="1:9" x14ac:dyDescent="0.2">
      <c r="D58" s="11"/>
    </row>
    <row r="59" spans="1:9" ht="30" customHeight="1" x14ac:dyDescent="0.2">
      <c r="A59" s="63" t="s">
        <v>30</v>
      </c>
      <c r="B59" s="16"/>
      <c r="C59" s="16"/>
      <c r="D59" s="16"/>
    </row>
    <row r="60" spans="1:9" ht="43.15" customHeight="1" x14ac:dyDescent="0.2">
      <c r="A60" s="64" t="s">
        <v>14</v>
      </c>
      <c r="B60" s="64" t="s">
        <v>15</v>
      </c>
      <c r="C60" s="64" t="s">
        <v>6</v>
      </c>
      <c r="D60" s="65" t="s">
        <v>16</v>
      </c>
      <c r="E60" s="64" t="s">
        <v>54</v>
      </c>
    </row>
    <row r="61" spans="1:9" ht="24" customHeight="1" x14ac:dyDescent="0.25">
      <c r="A61" s="66">
        <f>SUM(F34:F53)+SUM(F9:F28)</f>
        <v>0</v>
      </c>
      <c r="B61" s="66">
        <f>F54+F29</f>
        <v>0</v>
      </c>
      <c r="C61" s="66">
        <f>F55+F30</f>
        <v>0</v>
      </c>
      <c r="D61" s="67">
        <f>G30+G55</f>
        <v>0</v>
      </c>
      <c r="E61" s="66">
        <f>I30+I55</f>
        <v>0</v>
      </c>
    </row>
  </sheetData>
  <mergeCells count="1">
    <mergeCell ref="B6:I6"/>
  </mergeCells>
  <dataValidations count="4">
    <dataValidation type="list" allowBlank="1" showInputMessage="1" showErrorMessage="1" sqref="B29 B54" xr:uid="{C809F729-2AF2-4BBE-AE78-65FC75D41C93}"/>
    <dataValidation type="list" allowBlank="1" showInputMessage="1" showErrorMessage="1" sqref="C9:C28 C34:C53" xr:uid="{63BD53EE-63E9-4A3F-B7D8-823F2F2C9CCD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B9:B28 B34:B53" xr:uid="{5CFCF989-47E8-45C6-9B0C-D6DEAFA5B844}">
      <formula1>"IZBERI, NSO - NEPOSREDNI STROŠKI OSEBJA"</formula1>
    </dataValidation>
    <dataValidation type="list" allowBlank="1" showInputMessage="1" showErrorMessage="1" sqref="C29 C54" xr:uid="{33790751-505D-490C-88B0-DDD35DB33906}">
      <formula1>"Preostale projektne aktivnosti"</formula1>
    </dataValidation>
  </dataValidations>
  <pageMargins left="0.7" right="0.7" top="0.75" bottom="0.75" header="0.3" footer="0.3"/>
  <pageSetup paperSize="9" scale="53" fitToHeight="0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A87B-A073-408B-AED1-BF060F0B8391}">
  <sheetPr>
    <tabColor rgb="FF92D050"/>
    <pageSetUpPr fitToPage="1"/>
  </sheetPr>
  <dimension ref="A1:J61"/>
  <sheetViews>
    <sheetView view="pageBreakPreview" topLeftCell="A6" zoomScale="60" zoomScaleNormal="100" workbookViewId="0">
      <selection activeCell="E61" sqref="E61"/>
    </sheetView>
  </sheetViews>
  <sheetFormatPr defaultColWidth="9.140625" defaultRowHeight="14.25" x14ac:dyDescent="0.2"/>
  <cols>
    <col min="1" max="1" width="51.85546875" style="6" customWidth="1"/>
    <col min="2" max="2" width="64.7109375" style="6" bestFit="1" customWidth="1"/>
    <col min="3" max="3" width="38.7109375" style="6" customWidth="1"/>
    <col min="4" max="4" width="18.85546875" style="6" customWidth="1"/>
    <col min="5" max="5" width="12.7109375" style="6" customWidth="1"/>
    <col min="6" max="6" width="17.85546875" style="7" customWidth="1"/>
    <col min="7" max="7" width="20.85546875" style="6" customWidth="1"/>
    <col min="8" max="8" width="19.28515625" style="6" customWidth="1"/>
    <col min="9" max="9" width="20" style="6" customWidth="1"/>
    <col min="10" max="10" width="9.140625" style="6" customWidth="1"/>
    <col min="11" max="16384" width="9.140625" style="6"/>
  </cols>
  <sheetData>
    <row r="1" spans="1:10" ht="25.9" customHeight="1" x14ac:dyDescent="0.4">
      <c r="A1" s="5"/>
      <c r="B1" s="18"/>
      <c r="F1" s="21"/>
      <c r="G1" s="22"/>
      <c r="H1" s="23"/>
    </row>
    <row r="2" spans="1:10" ht="21" customHeight="1" x14ac:dyDescent="0.3">
      <c r="A2" s="8"/>
      <c r="B2" s="19"/>
      <c r="F2" s="24"/>
      <c r="G2" s="25"/>
      <c r="H2" s="26"/>
    </row>
    <row r="3" spans="1:10" ht="15.6" customHeight="1" x14ac:dyDescent="0.25">
      <c r="A3" s="9"/>
      <c r="B3" s="19"/>
      <c r="F3" s="24"/>
      <c r="G3" s="25"/>
      <c r="H3" s="26"/>
    </row>
    <row r="4" spans="1:10" ht="15.6" customHeight="1" thickBot="1" x14ac:dyDescent="0.3">
      <c r="A4" s="9"/>
      <c r="B4" s="20"/>
      <c r="F4" s="27"/>
      <c r="G4" s="28"/>
      <c r="H4" s="29"/>
    </row>
    <row r="5" spans="1:10" ht="15.6" customHeight="1" thickBot="1" x14ac:dyDescent="0.3">
      <c r="A5" s="9"/>
      <c r="B5" s="25"/>
      <c r="F5" s="33"/>
      <c r="G5" s="25"/>
      <c r="H5" s="25"/>
    </row>
    <row r="6" spans="1:10" ht="18" x14ac:dyDescent="0.25">
      <c r="A6" s="30" t="s">
        <v>49</v>
      </c>
      <c r="B6" s="141"/>
      <c r="C6" s="142"/>
      <c r="D6" s="142"/>
      <c r="E6" s="142"/>
      <c r="F6" s="142"/>
      <c r="G6" s="142"/>
      <c r="H6" s="142"/>
      <c r="I6" s="143"/>
      <c r="J6" s="32"/>
    </row>
    <row r="8" spans="1:10" ht="57.6" customHeight="1" x14ac:dyDescent="0.2">
      <c r="A8" s="116" t="s">
        <v>47</v>
      </c>
      <c r="B8" s="117" t="s">
        <v>2</v>
      </c>
      <c r="C8" s="117" t="s">
        <v>3</v>
      </c>
      <c r="D8" s="35" t="s">
        <v>4</v>
      </c>
      <c r="E8" s="38" t="s">
        <v>5</v>
      </c>
      <c r="F8" s="39" t="s">
        <v>6</v>
      </c>
      <c r="G8" s="38" t="s">
        <v>7</v>
      </c>
      <c r="H8" s="38" t="s">
        <v>8</v>
      </c>
      <c r="I8" s="40" t="s">
        <v>54</v>
      </c>
    </row>
    <row r="9" spans="1:10" x14ac:dyDescent="0.2">
      <c r="A9" s="118"/>
      <c r="B9" s="119" t="s">
        <v>9</v>
      </c>
      <c r="C9" s="119" t="s">
        <v>9</v>
      </c>
      <c r="D9" s="36"/>
      <c r="E9" s="41" t="str">
        <f>VLOOKUP(C9,SE!$A$1:$B$8,2,FALSE)</f>
        <v>-</v>
      </c>
      <c r="F9" s="42" t="str">
        <f t="shared" ref="F9:F28" si="0">IF(D9="","",D9*E9)</f>
        <v/>
      </c>
      <c r="G9" s="42" t="str">
        <f t="shared" ref="G9:G28" si="1">IF(D9="","",F9*H9/100)</f>
        <v/>
      </c>
      <c r="H9" s="43" t="str">
        <f t="shared" ref="H9:H28" si="2">IF(D9="","",80)</f>
        <v/>
      </c>
      <c r="I9" s="44" t="str">
        <f t="shared" ref="I9:I28" si="3">IF(D9="","",ROUND((F9-G9),2))</f>
        <v/>
      </c>
    </row>
    <row r="10" spans="1:10" x14ac:dyDescent="0.2">
      <c r="A10" s="118"/>
      <c r="B10" s="119" t="s">
        <v>9</v>
      </c>
      <c r="C10" s="119" t="s">
        <v>9</v>
      </c>
      <c r="D10" s="36"/>
      <c r="E10" s="41" t="str">
        <f>VLOOKUP(C10,SE!$A$1:$B$8,2,FALSE)</f>
        <v>-</v>
      </c>
      <c r="F10" s="42" t="str">
        <f t="shared" si="0"/>
        <v/>
      </c>
      <c r="G10" s="42" t="str">
        <f t="shared" si="1"/>
        <v/>
      </c>
      <c r="H10" s="43" t="str">
        <f t="shared" si="2"/>
        <v/>
      </c>
      <c r="I10" s="44" t="str">
        <f t="shared" si="3"/>
        <v/>
      </c>
    </row>
    <row r="11" spans="1:10" x14ac:dyDescent="0.2">
      <c r="A11" s="118"/>
      <c r="B11" s="119" t="s">
        <v>9</v>
      </c>
      <c r="C11" s="119" t="s">
        <v>9</v>
      </c>
      <c r="D11" s="36"/>
      <c r="E11" s="41" t="str">
        <f>VLOOKUP(C11,SE!$A$1:$B$8,2,FALSE)</f>
        <v>-</v>
      </c>
      <c r="F11" s="42" t="str">
        <f t="shared" si="0"/>
        <v/>
      </c>
      <c r="G11" s="42" t="str">
        <f t="shared" si="1"/>
        <v/>
      </c>
      <c r="H11" s="43" t="str">
        <f t="shared" si="2"/>
        <v/>
      </c>
      <c r="I11" s="44" t="str">
        <f t="shared" si="3"/>
        <v/>
      </c>
    </row>
    <row r="12" spans="1:10" x14ac:dyDescent="0.2">
      <c r="A12" s="118"/>
      <c r="B12" s="119" t="s">
        <v>9</v>
      </c>
      <c r="C12" s="119" t="s">
        <v>9</v>
      </c>
      <c r="D12" s="36"/>
      <c r="E12" s="41" t="str">
        <f>VLOOKUP(C12,SE!$A$1:$B$8,2,FALSE)</f>
        <v>-</v>
      </c>
      <c r="F12" s="42" t="str">
        <f t="shared" si="0"/>
        <v/>
      </c>
      <c r="G12" s="42" t="str">
        <f t="shared" si="1"/>
        <v/>
      </c>
      <c r="H12" s="43" t="str">
        <f t="shared" si="2"/>
        <v/>
      </c>
      <c r="I12" s="44" t="str">
        <f t="shared" si="3"/>
        <v/>
      </c>
    </row>
    <row r="13" spans="1:10" x14ac:dyDescent="0.2">
      <c r="A13" s="118"/>
      <c r="B13" s="119" t="s">
        <v>9</v>
      </c>
      <c r="C13" s="119" t="s">
        <v>9</v>
      </c>
      <c r="D13" s="36"/>
      <c r="E13" s="41" t="str">
        <f>VLOOKUP(C13,SE!$A$1:$B$8,2,FALSE)</f>
        <v>-</v>
      </c>
      <c r="F13" s="42" t="str">
        <f t="shared" si="0"/>
        <v/>
      </c>
      <c r="G13" s="42" t="str">
        <f t="shared" si="1"/>
        <v/>
      </c>
      <c r="H13" s="43" t="str">
        <f t="shared" si="2"/>
        <v/>
      </c>
      <c r="I13" s="44" t="str">
        <f t="shared" si="3"/>
        <v/>
      </c>
    </row>
    <row r="14" spans="1:10" x14ac:dyDescent="0.2">
      <c r="A14" s="118"/>
      <c r="B14" s="119" t="s">
        <v>9</v>
      </c>
      <c r="C14" s="119" t="s">
        <v>9</v>
      </c>
      <c r="D14" s="36"/>
      <c r="E14" s="41" t="str">
        <f>VLOOKUP(C14,SE!$A$1:$B$8,2,FALSE)</f>
        <v>-</v>
      </c>
      <c r="F14" s="42" t="str">
        <f t="shared" si="0"/>
        <v/>
      </c>
      <c r="G14" s="42" t="str">
        <f t="shared" si="1"/>
        <v/>
      </c>
      <c r="H14" s="43" t="str">
        <f t="shared" si="2"/>
        <v/>
      </c>
      <c r="I14" s="44" t="str">
        <f t="shared" si="3"/>
        <v/>
      </c>
    </row>
    <row r="15" spans="1:10" x14ac:dyDescent="0.2">
      <c r="A15" s="118"/>
      <c r="B15" s="119" t="s">
        <v>9</v>
      </c>
      <c r="C15" s="119" t="s">
        <v>9</v>
      </c>
      <c r="D15" s="36"/>
      <c r="E15" s="41" t="str">
        <f>VLOOKUP(C15,SE!$A$1:$B$8,2,FALSE)</f>
        <v>-</v>
      </c>
      <c r="F15" s="42" t="str">
        <f t="shared" si="0"/>
        <v/>
      </c>
      <c r="G15" s="42" t="str">
        <f t="shared" si="1"/>
        <v/>
      </c>
      <c r="H15" s="43" t="str">
        <f t="shared" si="2"/>
        <v/>
      </c>
      <c r="I15" s="44" t="str">
        <f t="shared" si="3"/>
        <v/>
      </c>
    </row>
    <row r="16" spans="1:10" x14ac:dyDescent="0.2">
      <c r="A16" s="118"/>
      <c r="B16" s="119" t="s">
        <v>9</v>
      </c>
      <c r="C16" s="119" t="s">
        <v>9</v>
      </c>
      <c r="D16" s="36"/>
      <c r="E16" s="41" t="str">
        <f>VLOOKUP(C16,SE!$A$1:$B$8,2,FALSE)</f>
        <v>-</v>
      </c>
      <c r="F16" s="42" t="str">
        <f t="shared" si="0"/>
        <v/>
      </c>
      <c r="G16" s="42" t="str">
        <f t="shared" si="1"/>
        <v/>
      </c>
      <c r="H16" s="43" t="str">
        <f t="shared" si="2"/>
        <v/>
      </c>
      <c r="I16" s="44" t="str">
        <f t="shared" si="3"/>
        <v/>
      </c>
    </row>
    <row r="17" spans="1:9" x14ac:dyDescent="0.2">
      <c r="A17" s="118"/>
      <c r="B17" s="119" t="s">
        <v>9</v>
      </c>
      <c r="C17" s="119" t="s">
        <v>9</v>
      </c>
      <c r="D17" s="36"/>
      <c r="E17" s="41" t="str">
        <f>VLOOKUP(C17,SE!$A$1:$B$8,2,FALSE)</f>
        <v>-</v>
      </c>
      <c r="F17" s="42" t="str">
        <f t="shared" si="0"/>
        <v/>
      </c>
      <c r="G17" s="42" t="str">
        <f t="shared" si="1"/>
        <v/>
      </c>
      <c r="H17" s="43" t="str">
        <f t="shared" si="2"/>
        <v/>
      </c>
      <c r="I17" s="44" t="str">
        <f t="shared" si="3"/>
        <v/>
      </c>
    </row>
    <row r="18" spans="1:9" x14ac:dyDescent="0.2">
      <c r="A18" s="118"/>
      <c r="B18" s="119" t="s">
        <v>9</v>
      </c>
      <c r="C18" s="119" t="s">
        <v>9</v>
      </c>
      <c r="D18" s="36"/>
      <c r="E18" s="41" t="str">
        <f>VLOOKUP(C18,SE!$A$1:$B$8,2,FALSE)</f>
        <v>-</v>
      </c>
      <c r="F18" s="42" t="str">
        <f t="shared" si="0"/>
        <v/>
      </c>
      <c r="G18" s="42" t="str">
        <f t="shared" si="1"/>
        <v/>
      </c>
      <c r="H18" s="43" t="str">
        <f t="shared" si="2"/>
        <v/>
      </c>
      <c r="I18" s="44" t="str">
        <f t="shared" si="3"/>
        <v/>
      </c>
    </row>
    <row r="19" spans="1:9" x14ac:dyDescent="0.2">
      <c r="A19" s="118"/>
      <c r="B19" s="119" t="s">
        <v>9</v>
      </c>
      <c r="C19" s="119" t="s">
        <v>9</v>
      </c>
      <c r="D19" s="36"/>
      <c r="E19" s="41" t="str">
        <f>VLOOKUP(C19,SE!$A$1:$B$8,2,FALSE)</f>
        <v>-</v>
      </c>
      <c r="F19" s="42" t="str">
        <f t="shared" si="0"/>
        <v/>
      </c>
      <c r="G19" s="42" t="str">
        <f t="shared" si="1"/>
        <v/>
      </c>
      <c r="H19" s="43" t="str">
        <f t="shared" si="2"/>
        <v/>
      </c>
      <c r="I19" s="44" t="str">
        <f t="shared" si="3"/>
        <v/>
      </c>
    </row>
    <row r="20" spans="1:9" x14ac:dyDescent="0.2">
      <c r="A20" s="118"/>
      <c r="B20" s="119" t="s">
        <v>9</v>
      </c>
      <c r="C20" s="119" t="s">
        <v>9</v>
      </c>
      <c r="D20" s="36"/>
      <c r="E20" s="41" t="str">
        <f>VLOOKUP(C20,SE!$A$1:$B$8,2,FALSE)</f>
        <v>-</v>
      </c>
      <c r="F20" s="42" t="str">
        <f t="shared" si="0"/>
        <v/>
      </c>
      <c r="G20" s="42" t="str">
        <f t="shared" si="1"/>
        <v/>
      </c>
      <c r="H20" s="43" t="str">
        <f t="shared" si="2"/>
        <v/>
      </c>
      <c r="I20" s="44" t="str">
        <f t="shared" si="3"/>
        <v/>
      </c>
    </row>
    <row r="21" spans="1:9" x14ac:dyDescent="0.2">
      <c r="A21" s="118"/>
      <c r="B21" s="119" t="s">
        <v>9</v>
      </c>
      <c r="C21" s="119" t="s">
        <v>9</v>
      </c>
      <c r="D21" s="36"/>
      <c r="E21" s="41" t="str">
        <f>VLOOKUP(C21,SE!$A$1:$B$8,2,FALSE)</f>
        <v>-</v>
      </c>
      <c r="F21" s="42" t="str">
        <f t="shared" si="0"/>
        <v/>
      </c>
      <c r="G21" s="42" t="str">
        <f t="shared" si="1"/>
        <v/>
      </c>
      <c r="H21" s="43" t="str">
        <f t="shared" si="2"/>
        <v/>
      </c>
      <c r="I21" s="44" t="str">
        <f t="shared" si="3"/>
        <v/>
      </c>
    </row>
    <row r="22" spans="1:9" x14ac:dyDescent="0.2">
      <c r="A22" s="118"/>
      <c r="B22" s="119" t="s">
        <v>9</v>
      </c>
      <c r="C22" s="119" t="s">
        <v>9</v>
      </c>
      <c r="D22" s="36"/>
      <c r="E22" s="41" t="str">
        <f>VLOOKUP(C22,SE!$A$1:$B$8,2,FALSE)</f>
        <v>-</v>
      </c>
      <c r="F22" s="42" t="str">
        <f t="shared" si="0"/>
        <v/>
      </c>
      <c r="G22" s="42" t="str">
        <f t="shared" si="1"/>
        <v/>
      </c>
      <c r="H22" s="43" t="str">
        <f t="shared" si="2"/>
        <v/>
      </c>
      <c r="I22" s="44" t="str">
        <f t="shared" si="3"/>
        <v/>
      </c>
    </row>
    <row r="23" spans="1:9" x14ac:dyDescent="0.2">
      <c r="A23" s="118"/>
      <c r="B23" s="119" t="s">
        <v>9</v>
      </c>
      <c r="C23" s="119" t="s">
        <v>9</v>
      </c>
      <c r="D23" s="36"/>
      <c r="E23" s="41" t="str">
        <f>VLOOKUP(C23,SE!$A$1:$B$8,2,FALSE)</f>
        <v>-</v>
      </c>
      <c r="F23" s="42" t="str">
        <f t="shared" si="0"/>
        <v/>
      </c>
      <c r="G23" s="42" t="str">
        <f t="shared" si="1"/>
        <v/>
      </c>
      <c r="H23" s="43" t="str">
        <f t="shared" si="2"/>
        <v/>
      </c>
      <c r="I23" s="44" t="str">
        <f t="shared" si="3"/>
        <v/>
      </c>
    </row>
    <row r="24" spans="1:9" x14ac:dyDescent="0.2">
      <c r="A24" s="118"/>
      <c r="B24" s="119" t="s">
        <v>9</v>
      </c>
      <c r="C24" s="119" t="s">
        <v>9</v>
      </c>
      <c r="D24" s="36"/>
      <c r="E24" s="41" t="str">
        <f>VLOOKUP(C24,SE!$A$1:$B$8,2,FALSE)</f>
        <v>-</v>
      </c>
      <c r="F24" s="42" t="str">
        <f t="shared" si="0"/>
        <v/>
      </c>
      <c r="G24" s="42" t="str">
        <f t="shared" si="1"/>
        <v/>
      </c>
      <c r="H24" s="43" t="str">
        <f t="shared" si="2"/>
        <v/>
      </c>
      <c r="I24" s="44" t="str">
        <f t="shared" si="3"/>
        <v/>
      </c>
    </row>
    <row r="25" spans="1:9" x14ac:dyDescent="0.2">
      <c r="A25" s="118"/>
      <c r="B25" s="119" t="s">
        <v>9</v>
      </c>
      <c r="C25" s="119" t="s">
        <v>9</v>
      </c>
      <c r="D25" s="36"/>
      <c r="E25" s="41" t="str">
        <f>VLOOKUP(C25,SE!$A$1:$B$8,2,FALSE)</f>
        <v>-</v>
      </c>
      <c r="F25" s="42" t="str">
        <f t="shared" si="0"/>
        <v/>
      </c>
      <c r="G25" s="42" t="str">
        <f t="shared" si="1"/>
        <v/>
      </c>
      <c r="H25" s="43" t="str">
        <f t="shared" si="2"/>
        <v/>
      </c>
      <c r="I25" s="44" t="str">
        <f t="shared" si="3"/>
        <v/>
      </c>
    </row>
    <row r="26" spans="1:9" x14ac:dyDescent="0.2">
      <c r="A26" s="118"/>
      <c r="B26" s="119" t="s">
        <v>9</v>
      </c>
      <c r="C26" s="119" t="s">
        <v>9</v>
      </c>
      <c r="D26" s="36"/>
      <c r="E26" s="41" t="str">
        <f>VLOOKUP(C26,SE!$A$1:$B$8,2,FALSE)</f>
        <v>-</v>
      </c>
      <c r="F26" s="42" t="str">
        <f t="shared" si="0"/>
        <v/>
      </c>
      <c r="G26" s="42" t="str">
        <f t="shared" si="1"/>
        <v/>
      </c>
      <c r="H26" s="43" t="str">
        <f t="shared" si="2"/>
        <v/>
      </c>
      <c r="I26" s="44" t="str">
        <f t="shared" si="3"/>
        <v/>
      </c>
    </row>
    <row r="27" spans="1:9" x14ac:dyDescent="0.2">
      <c r="A27" s="118"/>
      <c r="B27" s="119" t="s">
        <v>9</v>
      </c>
      <c r="C27" s="119" t="s">
        <v>9</v>
      </c>
      <c r="D27" s="36"/>
      <c r="E27" s="41" t="str">
        <f>VLOOKUP(C27,SE!$A$1:$B$8,2,FALSE)</f>
        <v>-</v>
      </c>
      <c r="F27" s="42" t="str">
        <f t="shared" si="0"/>
        <v/>
      </c>
      <c r="G27" s="42" t="str">
        <f t="shared" si="1"/>
        <v/>
      </c>
      <c r="H27" s="43" t="str">
        <f t="shared" si="2"/>
        <v/>
      </c>
      <c r="I27" s="44" t="str">
        <f t="shared" si="3"/>
        <v/>
      </c>
    </row>
    <row r="28" spans="1:9" ht="15" customHeight="1" thickBot="1" x14ac:dyDescent="0.25">
      <c r="A28" s="118"/>
      <c r="B28" s="120" t="s">
        <v>9</v>
      </c>
      <c r="C28" s="121" t="s">
        <v>9</v>
      </c>
      <c r="D28" s="36"/>
      <c r="E28" s="45" t="str">
        <f>VLOOKUP(C28,SE!$A$1:$B$8,2,FALSE)</f>
        <v>-</v>
      </c>
      <c r="F28" s="46" t="str">
        <f t="shared" si="0"/>
        <v/>
      </c>
      <c r="G28" s="47" t="str">
        <f t="shared" si="1"/>
        <v/>
      </c>
      <c r="H28" s="48" t="str">
        <f t="shared" si="2"/>
        <v/>
      </c>
      <c r="I28" s="44" t="str">
        <f t="shared" si="3"/>
        <v/>
      </c>
    </row>
    <row r="29" spans="1:9" ht="15.6" customHeight="1" thickTop="1" thickBot="1" x14ac:dyDescent="0.25">
      <c r="A29" s="10"/>
      <c r="B29" s="34" t="s">
        <v>10</v>
      </c>
      <c r="C29" s="34" t="s">
        <v>11</v>
      </c>
      <c r="D29" s="37"/>
      <c r="E29" s="49"/>
      <c r="F29" s="50">
        <f>SUM(F9:F28)*0.4</f>
        <v>0</v>
      </c>
      <c r="G29" s="50">
        <f>F29*0.8</f>
        <v>0</v>
      </c>
      <c r="H29" s="51">
        <v>80</v>
      </c>
      <c r="I29" s="44">
        <f>ROUND((F29-G29),2)</f>
        <v>0</v>
      </c>
    </row>
    <row r="30" spans="1:9" ht="15" customHeight="1" thickBot="1" x14ac:dyDescent="0.3">
      <c r="A30" s="10"/>
      <c r="D30" s="11"/>
      <c r="E30" s="58" t="s">
        <v>12</v>
      </c>
      <c r="F30" s="59">
        <f>SUM(F9:F29)</f>
        <v>0</v>
      </c>
      <c r="G30" s="60">
        <f>SUM(G9:G29)</f>
        <v>0</v>
      </c>
      <c r="H30" s="12"/>
      <c r="I30" s="61">
        <f>SUM(I9:I29)</f>
        <v>0</v>
      </c>
    </row>
    <row r="31" spans="1:9" x14ac:dyDescent="0.2">
      <c r="A31" s="10"/>
      <c r="D31" s="11"/>
      <c r="H31" s="13"/>
    </row>
    <row r="32" spans="1:9" x14ac:dyDescent="0.2">
      <c r="A32" s="10"/>
      <c r="C32" s="7"/>
      <c r="D32" s="11"/>
      <c r="H32" s="13"/>
    </row>
    <row r="33" spans="1:9" ht="57.6" customHeight="1" x14ac:dyDescent="0.2">
      <c r="A33" s="116" t="s">
        <v>48</v>
      </c>
      <c r="B33" s="117" t="s">
        <v>2</v>
      </c>
      <c r="C33" s="117" t="s">
        <v>3</v>
      </c>
      <c r="D33" s="35" t="s">
        <v>4</v>
      </c>
      <c r="E33" s="38" t="s">
        <v>5</v>
      </c>
      <c r="F33" s="39" t="s">
        <v>6</v>
      </c>
      <c r="G33" s="38" t="s">
        <v>7</v>
      </c>
      <c r="H33" s="38" t="s">
        <v>8</v>
      </c>
      <c r="I33" s="38" t="s">
        <v>54</v>
      </c>
    </row>
    <row r="34" spans="1:9" x14ac:dyDescent="0.2">
      <c r="A34" s="118"/>
      <c r="B34" s="119" t="s">
        <v>9</v>
      </c>
      <c r="C34" s="119" t="s">
        <v>9</v>
      </c>
      <c r="D34" s="56"/>
      <c r="E34" s="41" t="str">
        <f>VLOOKUP(C34,SE!$A$1:$B$8,2,FALSE)</f>
        <v>-</v>
      </c>
      <c r="F34" s="42" t="str">
        <f t="shared" ref="F34:F53" si="4">IF(D34="","",D34*E34)</f>
        <v/>
      </c>
      <c r="G34" s="42" t="str">
        <f t="shared" ref="G34:G53" si="5">IF(D34="","",F34*H34/100)</f>
        <v/>
      </c>
      <c r="H34" s="43" t="str">
        <f t="shared" ref="H34:H53" si="6">IF(D34="","",80)</f>
        <v/>
      </c>
      <c r="I34" s="44" t="str">
        <f t="shared" ref="I34:I53" si="7">IF(D34="","",ROUND((F34-G34),2))</f>
        <v/>
      </c>
    </row>
    <row r="35" spans="1:9" x14ac:dyDescent="0.2">
      <c r="A35" s="118"/>
      <c r="B35" s="119" t="s">
        <v>9</v>
      </c>
      <c r="C35" s="119" t="s">
        <v>9</v>
      </c>
      <c r="D35" s="56"/>
      <c r="E35" s="41" t="str">
        <f>VLOOKUP(C35,SE!$A$1:$B$8,2,FALSE)</f>
        <v>-</v>
      </c>
      <c r="F35" s="42" t="str">
        <f t="shared" si="4"/>
        <v/>
      </c>
      <c r="G35" s="42" t="str">
        <f t="shared" si="5"/>
        <v/>
      </c>
      <c r="H35" s="43" t="str">
        <f t="shared" si="6"/>
        <v/>
      </c>
      <c r="I35" s="44" t="str">
        <f t="shared" si="7"/>
        <v/>
      </c>
    </row>
    <row r="36" spans="1:9" x14ac:dyDescent="0.2">
      <c r="A36" s="118"/>
      <c r="B36" s="119" t="s">
        <v>9</v>
      </c>
      <c r="C36" s="119" t="s">
        <v>9</v>
      </c>
      <c r="D36" s="56"/>
      <c r="E36" s="41" t="str">
        <f>VLOOKUP(C36,SE!$A$1:$B$8,2,FALSE)</f>
        <v>-</v>
      </c>
      <c r="F36" s="42" t="str">
        <f t="shared" si="4"/>
        <v/>
      </c>
      <c r="G36" s="42" t="str">
        <f t="shared" si="5"/>
        <v/>
      </c>
      <c r="H36" s="43" t="str">
        <f t="shared" si="6"/>
        <v/>
      </c>
      <c r="I36" s="44" t="str">
        <f t="shared" si="7"/>
        <v/>
      </c>
    </row>
    <row r="37" spans="1:9" x14ac:dyDescent="0.2">
      <c r="A37" s="118"/>
      <c r="B37" s="119" t="s">
        <v>9</v>
      </c>
      <c r="C37" s="119" t="s">
        <v>9</v>
      </c>
      <c r="D37" s="56"/>
      <c r="E37" s="41" t="str">
        <f>VLOOKUP(C37,SE!$A$1:$B$8,2,FALSE)</f>
        <v>-</v>
      </c>
      <c r="F37" s="42" t="str">
        <f t="shared" si="4"/>
        <v/>
      </c>
      <c r="G37" s="42" t="str">
        <f t="shared" si="5"/>
        <v/>
      </c>
      <c r="H37" s="43" t="str">
        <f t="shared" si="6"/>
        <v/>
      </c>
      <c r="I37" s="44" t="str">
        <f t="shared" si="7"/>
        <v/>
      </c>
    </row>
    <row r="38" spans="1:9" x14ac:dyDescent="0.2">
      <c r="A38" s="118"/>
      <c r="B38" s="119" t="s">
        <v>9</v>
      </c>
      <c r="C38" s="119" t="s">
        <v>9</v>
      </c>
      <c r="D38" s="56"/>
      <c r="E38" s="41" t="str">
        <f>VLOOKUP(C38,SE!$A$1:$B$8,2,FALSE)</f>
        <v>-</v>
      </c>
      <c r="F38" s="42" t="str">
        <f t="shared" si="4"/>
        <v/>
      </c>
      <c r="G38" s="42" t="str">
        <f t="shared" si="5"/>
        <v/>
      </c>
      <c r="H38" s="43" t="str">
        <f t="shared" si="6"/>
        <v/>
      </c>
      <c r="I38" s="44" t="str">
        <f t="shared" si="7"/>
        <v/>
      </c>
    </row>
    <row r="39" spans="1:9" x14ac:dyDescent="0.2">
      <c r="A39" s="118"/>
      <c r="B39" s="122" t="s">
        <v>9</v>
      </c>
      <c r="C39" s="123" t="s">
        <v>9</v>
      </c>
      <c r="D39" s="56"/>
      <c r="E39" s="53" t="str">
        <f>VLOOKUP(C39,SE!$A$1:$B$8,2,FALSE)</f>
        <v>-</v>
      </c>
      <c r="F39" s="47" t="str">
        <f t="shared" si="4"/>
        <v/>
      </c>
      <c r="G39" s="47" t="str">
        <f t="shared" si="5"/>
        <v/>
      </c>
      <c r="H39" s="54" t="str">
        <f t="shared" si="6"/>
        <v/>
      </c>
      <c r="I39" s="44" t="str">
        <f t="shared" si="7"/>
        <v/>
      </c>
    </row>
    <row r="40" spans="1:9" x14ac:dyDescent="0.2">
      <c r="A40" s="118"/>
      <c r="B40" s="122" t="s">
        <v>9</v>
      </c>
      <c r="C40" s="123" t="s">
        <v>9</v>
      </c>
      <c r="D40" s="56"/>
      <c r="E40" s="53" t="str">
        <f>VLOOKUP(C40,SE!$A$1:$B$8,2,FALSE)</f>
        <v>-</v>
      </c>
      <c r="F40" s="47" t="str">
        <f t="shared" si="4"/>
        <v/>
      </c>
      <c r="G40" s="47" t="str">
        <f t="shared" si="5"/>
        <v/>
      </c>
      <c r="H40" s="54" t="str">
        <f t="shared" si="6"/>
        <v/>
      </c>
      <c r="I40" s="44" t="str">
        <f t="shared" si="7"/>
        <v/>
      </c>
    </row>
    <row r="41" spans="1:9" x14ac:dyDescent="0.2">
      <c r="A41" s="118"/>
      <c r="B41" s="122" t="s">
        <v>9</v>
      </c>
      <c r="C41" s="123" t="s">
        <v>9</v>
      </c>
      <c r="D41" s="56"/>
      <c r="E41" s="53" t="str">
        <f>VLOOKUP(C41,SE!$A$1:$B$8,2,FALSE)</f>
        <v>-</v>
      </c>
      <c r="F41" s="47" t="str">
        <f t="shared" si="4"/>
        <v/>
      </c>
      <c r="G41" s="47" t="str">
        <f t="shared" si="5"/>
        <v/>
      </c>
      <c r="H41" s="54" t="str">
        <f t="shared" si="6"/>
        <v/>
      </c>
      <c r="I41" s="44" t="str">
        <f t="shared" si="7"/>
        <v/>
      </c>
    </row>
    <row r="42" spans="1:9" x14ac:dyDescent="0.2">
      <c r="A42" s="118"/>
      <c r="B42" s="122" t="s">
        <v>9</v>
      </c>
      <c r="C42" s="123" t="s">
        <v>9</v>
      </c>
      <c r="D42" s="56"/>
      <c r="E42" s="53" t="str">
        <f>VLOOKUP(C42,SE!$A$1:$B$8,2,FALSE)</f>
        <v>-</v>
      </c>
      <c r="F42" s="47" t="str">
        <f t="shared" si="4"/>
        <v/>
      </c>
      <c r="G42" s="47" t="str">
        <f t="shared" si="5"/>
        <v/>
      </c>
      <c r="H42" s="54" t="str">
        <f t="shared" si="6"/>
        <v/>
      </c>
      <c r="I42" s="44" t="str">
        <f t="shared" si="7"/>
        <v/>
      </c>
    </row>
    <row r="43" spans="1:9" x14ac:dyDescent="0.2">
      <c r="A43" s="118"/>
      <c r="B43" s="122" t="s">
        <v>9</v>
      </c>
      <c r="C43" s="123" t="s">
        <v>9</v>
      </c>
      <c r="D43" s="56"/>
      <c r="E43" s="53" t="str">
        <f>VLOOKUP(C43,SE!$A$1:$B$8,2,FALSE)</f>
        <v>-</v>
      </c>
      <c r="F43" s="47" t="str">
        <f t="shared" si="4"/>
        <v/>
      </c>
      <c r="G43" s="47" t="str">
        <f t="shared" si="5"/>
        <v/>
      </c>
      <c r="H43" s="54" t="str">
        <f t="shared" si="6"/>
        <v/>
      </c>
      <c r="I43" s="44" t="str">
        <f t="shared" si="7"/>
        <v/>
      </c>
    </row>
    <row r="44" spans="1:9" x14ac:dyDescent="0.2">
      <c r="A44" s="118"/>
      <c r="B44" s="122" t="s">
        <v>9</v>
      </c>
      <c r="C44" s="123" t="s">
        <v>9</v>
      </c>
      <c r="D44" s="56"/>
      <c r="E44" s="53" t="str">
        <f>VLOOKUP(C44,SE!$A$1:$B$8,2,FALSE)</f>
        <v>-</v>
      </c>
      <c r="F44" s="47" t="str">
        <f t="shared" si="4"/>
        <v/>
      </c>
      <c r="G44" s="47" t="str">
        <f t="shared" si="5"/>
        <v/>
      </c>
      <c r="H44" s="54" t="str">
        <f t="shared" si="6"/>
        <v/>
      </c>
      <c r="I44" s="44" t="str">
        <f t="shared" si="7"/>
        <v/>
      </c>
    </row>
    <row r="45" spans="1:9" x14ac:dyDescent="0.2">
      <c r="A45" s="118"/>
      <c r="B45" s="122" t="s">
        <v>9</v>
      </c>
      <c r="C45" s="123" t="s">
        <v>9</v>
      </c>
      <c r="D45" s="56"/>
      <c r="E45" s="53" t="str">
        <f>VLOOKUP(C45,SE!$A$1:$B$8,2,FALSE)</f>
        <v>-</v>
      </c>
      <c r="F45" s="47" t="str">
        <f t="shared" si="4"/>
        <v/>
      </c>
      <c r="G45" s="47" t="str">
        <f t="shared" si="5"/>
        <v/>
      </c>
      <c r="H45" s="54" t="str">
        <f t="shared" si="6"/>
        <v/>
      </c>
      <c r="I45" s="44" t="str">
        <f t="shared" si="7"/>
        <v/>
      </c>
    </row>
    <row r="46" spans="1:9" x14ac:dyDescent="0.2">
      <c r="A46" s="118"/>
      <c r="B46" s="122" t="s">
        <v>9</v>
      </c>
      <c r="C46" s="123" t="s">
        <v>9</v>
      </c>
      <c r="D46" s="56"/>
      <c r="E46" s="53" t="str">
        <f>VLOOKUP(C46,SE!$A$1:$B$8,2,FALSE)</f>
        <v>-</v>
      </c>
      <c r="F46" s="47" t="str">
        <f t="shared" si="4"/>
        <v/>
      </c>
      <c r="G46" s="47" t="str">
        <f t="shared" si="5"/>
        <v/>
      </c>
      <c r="H46" s="54" t="str">
        <f t="shared" si="6"/>
        <v/>
      </c>
      <c r="I46" s="44" t="str">
        <f t="shared" si="7"/>
        <v/>
      </c>
    </row>
    <row r="47" spans="1:9" x14ac:dyDescent="0.2">
      <c r="A47" s="118"/>
      <c r="B47" s="122" t="s">
        <v>9</v>
      </c>
      <c r="C47" s="123" t="s">
        <v>9</v>
      </c>
      <c r="D47" s="56"/>
      <c r="E47" s="53" t="str">
        <f>VLOOKUP(C47,SE!$A$1:$B$8,2,FALSE)</f>
        <v>-</v>
      </c>
      <c r="F47" s="47" t="str">
        <f t="shared" si="4"/>
        <v/>
      </c>
      <c r="G47" s="47" t="str">
        <f t="shared" si="5"/>
        <v/>
      </c>
      <c r="H47" s="54" t="str">
        <f t="shared" si="6"/>
        <v/>
      </c>
      <c r="I47" s="44" t="str">
        <f t="shared" si="7"/>
        <v/>
      </c>
    </row>
    <row r="48" spans="1:9" x14ac:dyDescent="0.2">
      <c r="A48" s="118"/>
      <c r="B48" s="122" t="s">
        <v>9</v>
      </c>
      <c r="C48" s="123" t="s">
        <v>9</v>
      </c>
      <c r="D48" s="56"/>
      <c r="E48" s="53" t="str">
        <f>VLOOKUP(C48,SE!$A$1:$B$8,2,FALSE)</f>
        <v>-</v>
      </c>
      <c r="F48" s="47" t="str">
        <f t="shared" si="4"/>
        <v/>
      </c>
      <c r="G48" s="47" t="str">
        <f t="shared" si="5"/>
        <v/>
      </c>
      <c r="H48" s="54" t="str">
        <f t="shared" si="6"/>
        <v/>
      </c>
      <c r="I48" s="44" t="str">
        <f t="shared" si="7"/>
        <v/>
      </c>
    </row>
    <row r="49" spans="1:9" x14ac:dyDescent="0.2">
      <c r="A49" s="118"/>
      <c r="B49" s="122" t="s">
        <v>9</v>
      </c>
      <c r="C49" s="123" t="s">
        <v>9</v>
      </c>
      <c r="D49" s="56"/>
      <c r="E49" s="53" t="str">
        <f>VLOOKUP(C49,SE!$A$1:$B$8,2,FALSE)</f>
        <v>-</v>
      </c>
      <c r="F49" s="47" t="str">
        <f t="shared" si="4"/>
        <v/>
      </c>
      <c r="G49" s="47" t="str">
        <f t="shared" si="5"/>
        <v/>
      </c>
      <c r="H49" s="54" t="str">
        <f t="shared" si="6"/>
        <v/>
      </c>
      <c r="I49" s="44" t="str">
        <f t="shared" si="7"/>
        <v/>
      </c>
    </row>
    <row r="50" spans="1:9" x14ac:dyDescent="0.2">
      <c r="A50" s="118"/>
      <c r="B50" s="122" t="s">
        <v>9</v>
      </c>
      <c r="C50" s="123" t="s">
        <v>9</v>
      </c>
      <c r="D50" s="56"/>
      <c r="E50" s="53" t="str">
        <f>VLOOKUP(C50,SE!$A$1:$B$8,2,FALSE)</f>
        <v>-</v>
      </c>
      <c r="F50" s="47" t="str">
        <f t="shared" si="4"/>
        <v/>
      </c>
      <c r="G50" s="47" t="str">
        <f t="shared" si="5"/>
        <v/>
      </c>
      <c r="H50" s="54" t="str">
        <f t="shared" si="6"/>
        <v/>
      </c>
      <c r="I50" s="44" t="str">
        <f t="shared" si="7"/>
        <v/>
      </c>
    </row>
    <row r="51" spans="1:9" x14ac:dyDescent="0.2">
      <c r="A51" s="118"/>
      <c r="B51" s="122" t="s">
        <v>9</v>
      </c>
      <c r="C51" s="123" t="s">
        <v>9</v>
      </c>
      <c r="D51" s="56"/>
      <c r="E51" s="53" t="str">
        <f>VLOOKUP(C51,SE!$A$1:$B$8,2,FALSE)</f>
        <v>-</v>
      </c>
      <c r="F51" s="47" t="str">
        <f t="shared" si="4"/>
        <v/>
      </c>
      <c r="G51" s="47" t="str">
        <f t="shared" si="5"/>
        <v/>
      </c>
      <c r="H51" s="54" t="str">
        <f t="shared" si="6"/>
        <v/>
      </c>
      <c r="I51" s="44" t="str">
        <f t="shared" si="7"/>
        <v/>
      </c>
    </row>
    <row r="52" spans="1:9" x14ac:dyDescent="0.2">
      <c r="A52" s="118"/>
      <c r="B52" s="122" t="s">
        <v>9</v>
      </c>
      <c r="C52" s="123" t="s">
        <v>9</v>
      </c>
      <c r="D52" s="56"/>
      <c r="E52" s="53" t="str">
        <f>VLOOKUP(C52,SE!$A$1:$B$8,2,FALSE)</f>
        <v>-</v>
      </c>
      <c r="F52" s="47" t="str">
        <f t="shared" si="4"/>
        <v/>
      </c>
      <c r="G52" s="47" t="str">
        <f t="shared" si="5"/>
        <v/>
      </c>
      <c r="H52" s="54" t="str">
        <f t="shared" si="6"/>
        <v/>
      </c>
      <c r="I52" s="44" t="str">
        <f t="shared" si="7"/>
        <v/>
      </c>
    </row>
    <row r="53" spans="1:9" ht="15" customHeight="1" thickBot="1" x14ac:dyDescent="0.25">
      <c r="A53" s="118"/>
      <c r="B53" s="120" t="s">
        <v>9</v>
      </c>
      <c r="C53" s="121" t="s">
        <v>9</v>
      </c>
      <c r="D53" s="57"/>
      <c r="E53" s="45" t="str">
        <f>VLOOKUP(C53,SE!$A$1:$B$8,2,FALSE)</f>
        <v>-</v>
      </c>
      <c r="F53" s="46" t="str">
        <f t="shared" si="4"/>
        <v/>
      </c>
      <c r="G53" s="47" t="str">
        <f t="shared" si="5"/>
        <v/>
      </c>
      <c r="H53" s="48" t="str">
        <f t="shared" si="6"/>
        <v/>
      </c>
      <c r="I53" s="44" t="str">
        <f t="shared" si="7"/>
        <v/>
      </c>
    </row>
    <row r="54" spans="1:9" ht="15.6" customHeight="1" thickTop="1" thickBot="1" x14ac:dyDescent="0.25">
      <c r="A54" s="10"/>
      <c r="B54" s="52" t="s">
        <v>10</v>
      </c>
      <c r="C54" s="52" t="s">
        <v>11</v>
      </c>
      <c r="D54" s="37"/>
      <c r="E54" s="49"/>
      <c r="F54" s="50">
        <f>SUM(F34:F53)*0.4</f>
        <v>0</v>
      </c>
      <c r="G54" s="50">
        <f>F54*0.8</f>
        <v>0</v>
      </c>
      <c r="H54" s="51">
        <v>80</v>
      </c>
      <c r="I54" s="55">
        <f>ROUND((F54-G54),2)</f>
        <v>0</v>
      </c>
    </row>
    <row r="55" spans="1:9" ht="15" customHeight="1" thickBot="1" x14ac:dyDescent="0.3">
      <c r="D55" s="14"/>
      <c r="E55" s="62" t="s">
        <v>12</v>
      </c>
      <c r="F55" s="59">
        <f>SUM(F34:F54)</f>
        <v>0</v>
      </c>
      <c r="G55" s="60">
        <f>SUM(G34:G54)</f>
        <v>0</v>
      </c>
      <c r="H55" s="15"/>
      <c r="I55" s="61">
        <f>SUM(I34:I54)</f>
        <v>0</v>
      </c>
    </row>
    <row r="56" spans="1:9" x14ac:dyDescent="0.2">
      <c r="D56" s="14"/>
      <c r="E56" s="16"/>
      <c r="F56" s="17"/>
      <c r="G56" s="16"/>
      <c r="H56" s="16"/>
    </row>
    <row r="57" spans="1:9" x14ac:dyDescent="0.2">
      <c r="D57" s="11"/>
    </row>
    <row r="58" spans="1:9" x14ac:dyDescent="0.2">
      <c r="D58" s="11"/>
    </row>
    <row r="59" spans="1:9" ht="30" customHeight="1" x14ac:dyDescent="0.2">
      <c r="A59" s="63" t="s">
        <v>50</v>
      </c>
      <c r="B59" s="16"/>
      <c r="C59" s="16"/>
      <c r="D59" s="16"/>
    </row>
    <row r="60" spans="1:9" ht="43.15" customHeight="1" x14ac:dyDescent="0.2">
      <c r="A60" s="64" t="s">
        <v>14</v>
      </c>
      <c r="B60" s="64" t="s">
        <v>15</v>
      </c>
      <c r="C60" s="64" t="s">
        <v>6</v>
      </c>
      <c r="D60" s="65" t="s">
        <v>16</v>
      </c>
      <c r="E60" s="64" t="s">
        <v>54</v>
      </c>
    </row>
    <row r="61" spans="1:9" ht="24" customHeight="1" x14ac:dyDescent="0.25">
      <c r="A61" s="66">
        <f>SUM(F34:F53)+SUM(F9:F28)</f>
        <v>0</v>
      </c>
      <c r="B61" s="66">
        <f>F54+F29</f>
        <v>0</v>
      </c>
      <c r="C61" s="66">
        <f>F55+F30</f>
        <v>0</v>
      </c>
      <c r="D61" s="67">
        <f>G30+G55</f>
        <v>0</v>
      </c>
      <c r="E61" s="66">
        <f>I30+I55</f>
        <v>0</v>
      </c>
    </row>
  </sheetData>
  <mergeCells count="1">
    <mergeCell ref="B6:I6"/>
  </mergeCells>
  <dataValidations count="4">
    <dataValidation type="list" allowBlank="1" showInputMessage="1" showErrorMessage="1" sqref="C29 C54" xr:uid="{53A024F8-888D-45EF-8160-FB109BC62B3C}">
      <formula1>"Preostale projektne aktivnosti"</formula1>
    </dataValidation>
    <dataValidation type="list" allowBlank="1" showInputMessage="1" showErrorMessage="1" sqref="B9:B28 B34:B53" xr:uid="{9047A81B-083A-4846-91A1-F42C0CABE32A}">
      <formula1>"IZBERI, NSO - NEPOSREDNI STROŠKI OSEBJA"</formula1>
    </dataValidation>
    <dataValidation type="list" allowBlank="1" showInputMessage="1" showErrorMessage="1" sqref="C9:C28 C34:C53" xr:uid="{A7B1CC53-55A2-4CEC-B1EC-89217DDB2A15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B29 B54" xr:uid="{41F110A9-775E-4BCB-A824-95DC7221EFBB}"/>
  </dataValidations>
  <pageMargins left="0.7" right="0.7" top="0.75" bottom="0.75" header="0.3" footer="0.3"/>
  <pageSetup paperSize="9" scale="47" fitToHeight="0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BCAB-66E8-4812-9C35-8A3D479640B1}">
  <sheetPr>
    <tabColor rgb="FFFF0000"/>
    <pageSetUpPr fitToPage="1"/>
  </sheetPr>
  <dimension ref="A1:J26"/>
  <sheetViews>
    <sheetView view="pageBreakPreview" zoomScale="60" zoomScaleNormal="85" workbookViewId="0">
      <selection activeCell="F19" sqref="F18:F19"/>
    </sheetView>
  </sheetViews>
  <sheetFormatPr defaultColWidth="9.140625" defaultRowHeight="14.25" x14ac:dyDescent="0.2"/>
  <cols>
    <col min="1" max="1" width="35.140625" style="6" bestFit="1" customWidth="1"/>
    <col min="2" max="2" width="65.5703125" style="6" bestFit="1" customWidth="1"/>
    <col min="3" max="3" width="38.7109375" style="6" customWidth="1"/>
    <col min="4" max="4" width="18.85546875" style="6" customWidth="1"/>
    <col min="5" max="5" width="12.7109375" style="6" customWidth="1"/>
    <col min="6" max="6" width="17.85546875" style="7" customWidth="1"/>
    <col min="7" max="7" width="20.85546875" style="6" customWidth="1"/>
    <col min="8" max="8" width="19.28515625" style="6" customWidth="1"/>
    <col min="9" max="9" width="20" style="6" customWidth="1"/>
    <col min="10" max="10" width="9.140625" style="6" customWidth="1"/>
    <col min="11" max="16384" width="9.140625" style="6"/>
  </cols>
  <sheetData>
    <row r="1" spans="1:10" ht="25.9" customHeight="1" x14ac:dyDescent="0.4">
      <c r="A1" s="5"/>
      <c r="B1" s="18"/>
      <c r="C1" s="21"/>
      <c r="D1" s="22"/>
      <c r="E1" s="23"/>
      <c r="F1" s="33"/>
      <c r="G1" s="25"/>
      <c r="H1" s="25"/>
    </row>
    <row r="2" spans="1:10" ht="21" customHeight="1" x14ac:dyDescent="0.3">
      <c r="A2" s="8"/>
      <c r="B2" s="19"/>
      <c r="C2" s="24"/>
      <c r="D2" s="25"/>
      <c r="E2" s="26"/>
      <c r="F2" s="33"/>
      <c r="G2" s="25"/>
      <c r="H2" s="25"/>
    </row>
    <row r="3" spans="1:10" ht="15.6" customHeight="1" x14ac:dyDescent="0.25">
      <c r="A3" s="9"/>
      <c r="B3" s="19"/>
      <c r="C3" s="24"/>
      <c r="D3" s="25"/>
      <c r="E3" s="26"/>
      <c r="F3" s="33"/>
      <c r="G3" s="25"/>
      <c r="H3" s="25"/>
    </row>
    <row r="4" spans="1:10" ht="15.6" customHeight="1" thickBot="1" x14ac:dyDescent="0.3">
      <c r="A4" s="9"/>
      <c r="B4" s="20"/>
      <c r="C4" s="27"/>
      <c r="D4" s="28"/>
      <c r="E4" s="29"/>
      <c r="F4" s="33"/>
      <c r="G4" s="25"/>
      <c r="H4" s="25"/>
    </row>
    <row r="5" spans="1:10" ht="15.6" customHeight="1" thickBot="1" x14ac:dyDescent="0.3">
      <c r="A5" s="9"/>
      <c r="B5" s="25"/>
      <c r="F5" s="33"/>
      <c r="G5" s="25"/>
      <c r="H5" s="25"/>
    </row>
    <row r="6" spans="1:10" ht="18.75" thickBot="1" x14ac:dyDescent="0.3">
      <c r="A6" s="30" t="s">
        <v>0</v>
      </c>
      <c r="B6" s="144"/>
      <c r="C6" s="145"/>
      <c r="D6" s="145"/>
      <c r="E6" s="145"/>
      <c r="F6" s="146"/>
      <c r="G6" s="101"/>
      <c r="H6" s="101"/>
      <c r="I6" s="101"/>
      <c r="J6" s="32"/>
    </row>
    <row r="7" spans="1:10" ht="18.75" thickBot="1" x14ac:dyDescent="0.25">
      <c r="A7" s="31" t="s">
        <v>1</v>
      </c>
      <c r="B7" s="144"/>
      <c r="C7" s="145"/>
      <c r="D7" s="145"/>
      <c r="E7" s="145"/>
      <c r="F7" s="146"/>
      <c r="G7" s="32"/>
      <c r="H7" s="32"/>
      <c r="I7" s="32"/>
      <c r="J7" s="32"/>
    </row>
    <row r="8" spans="1:10" ht="18.75" thickBot="1" x14ac:dyDescent="0.25">
      <c r="A8" s="94"/>
      <c r="B8" s="95"/>
      <c r="C8" s="32"/>
      <c r="D8" s="32"/>
      <c r="E8" s="32"/>
      <c r="F8" s="32"/>
      <c r="G8" s="32"/>
      <c r="H8" s="32"/>
      <c r="I8" s="32"/>
      <c r="J8" s="32"/>
    </row>
    <row r="9" spans="1:10" ht="15.75" thickBot="1" x14ac:dyDescent="0.25">
      <c r="B9" s="93" t="s">
        <v>13</v>
      </c>
    </row>
    <row r="10" spans="1:10" ht="15.75" thickBot="1" x14ac:dyDescent="0.25">
      <c r="B10" s="96"/>
    </row>
    <row r="11" spans="1:10" ht="15.75" thickBot="1" x14ac:dyDescent="0.3">
      <c r="B11" s="86"/>
      <c r="C11" s="102" t="s">
        <v>38</v>
      </c>
      <c r="D11" s="103" t="s">
        <v>39</v>
      </c>
      <c r="E11" s="104" t="s">
        <v>40</v>
      </c>
    </row>
    <row r="12" spans="1:10" ht="15" x14ac:dyDescent="0.25">
      <c r="B12" s="87" t="s">
        <v>6</v>
      </c>
      <c r="C12" s="105">
        <f>'Partner 1 - VP'!F30+'Partner 2'!F30+'Partner 3'!F30+'Partner 4'!F30+'Partner 5'!F30</f>
        <v>0</v>
      </c>
      <c r="D12" s="106">
        <f>'Partner 1 - VP'!F55+'Partner 2'!F55+'Partner 3'!F55+'Partner 4'!F55+'Partner 5'!F55</f>
        <v>0</v>
      </c>
      <c r="E12" s="107">
        <f>C12+D12</f>
        <v>0</v>
      </c>
    </row>
    <row r="13" spans="1:10" ht="25.5" customHeight="1" x14ac:dyDescent="0.25">
      <c r="B13" s="88" t="s">
        <v>7</v>
      </c>
      <c r="C13" s="105">
        <f>'Partner 1 - VP'!G30+'Partner 2'!G30+'Partner 3'!G30+'Partner 4'!G30+'Partner 5'!G30</f>
        <v>0</v>
      </c>
      <c r="D13" s="106">
        <f>'Partner 1 - VP'!G55+'Partner 2'!G55+'Partner 3'!G55+'Partner 4'!G55+'Partner 5'!G55</f>
        <v>0</v>
      </c>
      <c r="E13" s="108">
        <f t="shared" ref="E13:E14" si="0">C13+D13</f>
        <v>0</v>
      </c>
    </row>
    <row r="14" spans="1:10" ht="15.75" thickBot="1" x14ac:dyDescent="0.3">
      <c r="B14" s="89" t="s">
        <v>54</v>
      </c>
      <c r="C14" s="109">
        <f>'Partner 1 - VP'!I30+'Partner 2'!I30+'Partner 3'!I30+'Partner 4'!I30+'Partner 5'!I30</f>
        <v>0</v>
      </c>
      <c r="D14" s="110">
        <f>'Partner 1 - VP'!I55+'Partner 2'!I55+'Partner 3'!I55+'Partner 4'!I55+'Partner 5'!I55</f>
        <v>0</v>
      </c>
      <c r="E14" s="111">
        <f t="shared" si="0"/>
        <v>0</v>
      </c>
    </row>
    <row r="16" spans="1:10" ht="15" thickBot="1" x14ac:dyDescent="0.25"/>
    <row r="17" spans="1:6" ht="60" x14ac:dyDescent="0.2">
      <c r="A17" s="97" t="s">
        <v>41</v>
      </c>
      <c r="B17" s="98" t="s">
        <v>14</v>
      </c>
      <c r="C17" s="98" t="s">
        <v>15</v>
      </c>
      <c r="D17" s="98" t="s">
        <v>6</v>
      </c>
      <c r="E17" s="99" t="s">
        <v>16</v>
      </c>
      <c r="F17" s="100" t="s">
        <v>54</v>
      </c>
    </row>
    <row r="18" spans="1:6" ht="15" x14ac:dyDescent="0.2">
      <c r="A18" s="90" t="s">
        <v>42</v>
      </c>
      <c r="B18" s="105">
        <f>'Partner 1 - VP'!A61</f>
        <v>0</v>
      </c>
      <c r="C18" s="105">
        <f>'Partner 1 - VP'!B61</f>
        <v>0</v>
      </c>
      <c r="D18" s="105">
        <f>'Partner 1 - VP'!C61</f>
        <v>0</v>
      </c>
      <c r="E18" s="105">
        <f>'Partner 1 - VP'!D61</f>
        <v>0</v>
      </c>
      <c r="F18" s="113">
        <f>'Partner 1 - VP'!E61</f>
        <v>0</v>
      </c>
    </row>
    <row r="19" spans="1:6" ht="15" x14ac:dyDescent="0.2">
      <c r="A19" s="90" t="s">
        <v>43</v>
      </c>
      <c r="B19" s="105">
        <f>'Partner 2'!A61</f>
        <v>0</v>
      </c>
      <c r="C19" s="105">
        <f>'Partner 2'!B61</f>
        <v>0</v>
      </c>
      <c r="D19" s="105">
        <f>'Partner 2'!C61</f>
        <v>0</v>
      </c>
      <c r="E19" s="105">
        <f>'Partner 2'!D61</f>
        <v>0</v>
      </c>
      <c r="F19" s="113">
        <f>'Partner 2'!E61</f>
        <v>0</v>
      </c>
    </row>
    <row r="20" spans="1:6" ht="15" x14ac:dyDescent="0.2">
      <c r="A20" s="90" t="s">
        <v>44</v>
      </c>
      <c r="B20" s="105">
        <f>'Partner 3'!A61</f>
        <v>0</v>
      </c>
      <c r="C20" s="105">
        <f>'Partner 3'!B61</f>
        <v>0</v>
      </c>
      <c r="D20" s="105">
        <f>'Partner 3'!C61</f>
        <v>0</v>
      </c>
      <c r="E20" s="105">
        <f>'Partner 3'!D61</f>
        <v>0</v>
      </c>
      <c r="F20" s="113">
        <f>'Partner 3'!E61</f>
        <v>0</v>
      </c>
    </row>
    <row r="21" spans="1:6" ht="15" x14ac:dyDescent="0.2">
      <c r="A21" s="90" t="s">
        <v>45</v>
      </c>
      <c r="B21" s="105">
        <f>'Partner 4'!A61</f>
        <v>0</v>
      </c>
      <c r="C21" s="105">
        <f>'Partner 4'!B61</f>
        <v>0</v>
      </c>
      <c r="D21" s="105">
        <f>'Partner 4'!C61</f>
        <v>0</v>
      </c>
      <c r="E21" s="105">
        <f>'Partner 4'!D61</f>
        <v>0</v>
      </c>
      <c r="F21" s="113">
        <f>'Partner 4'!E61</f>
        <v>0</v>
      </c>
    </row>
    <row r="22" spans="1:6" ht="15.75" thickBot="1" x14ac:dyDescent="0.25">
      <c r="A22" s="91" t="s">
        <v>46</v>
      </c>
      <c r="B22" s="112">
        <f>'Partner 5'!A61</f>
        <v>0</v>
      </c>
      <c r="C22" s="112">
        <f>'Partner 5'!B61</f>
        <v>0</v>
      </c>
      <c r="D22" s="112">
        <f>'Partner 5'!C61</f>
        <v>0</v>
      </c>
      <c r="E22" s="112">
        <f>'Partner 5'!D61</f>
        <v>0</v>
      </c>
      <c r="F22" s="114">
        <f>'Partner 5'!E61</f>
        <v>0</v>
      </c>
    </row>
    <row r="23" spans="1:6" ht="15.75" thickBot="1" x14ac:dyDescent="0.3">
      <c r="A23" s="92" t="s">
        <v>12</v>
      </c>
      <c r="B23" s="115">
        <f>SUM(B18:B22)</f>
        <v>0</v>
      </c>
      <c r="C23" s="115">
        <f t="shared" ref="C23:F23" si="1">SUM(C18:C22)</f>
        <v>0</v>
      </c>
      <c r="D23" s="115">
        <f t="shared" si="1"/>
        <v>0</v>
      </c>
      <c r="E23" s="115">
        <f t="shared" si="1"/>
        <v>0</v>
      </c>
      <c r="F23" s="115">
        <f t="shared" si="1"/>
        <v>0</v>
      </c>
    </row>
    <row r="26" spans="1:6" ht="15" x14ac:dyDescent="0.25">
      <c r="A26" s="125" t="s">
        <v>55</v>
      </c>
    </row>
  </sheetData>
  <mergeCells count="2">
    <mergeCell ref="B6:F6"/>
    <mergeCell ref="B7:F7"/>
  </mergeCells>
  <pageMargins left="0.7" right="0.7" top="0.75" bottom="0.75" header="0.3" footer="0.3"/>
  <pageSetup paperSize="9" scale="57" fitToHeight="0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AB994-48CE-4BE7-A8A6-1E5D9A3EB2D7}">
  <dimension ref="A1:E23"/>
  <sheetViews>
    <sheetView workbookViewId="0">
      <selection activeCell="A5" sqref="A5:E23"/>
    </sheetView>
  </sheetViews>
  <sheetFormatPr defaultRowHeight="15" x14ac:dyDescent="0.25"/>
  <cols>
    <col min="1" max="1" width="46.42578125" bestFit="1" customWidth="1"/>
    <col min="2" max="2" width="12.28515625" customWidth="1"/>
    <col min="3" max="3" width="11.42578125" customWidth="1"/>
    <col min="4" max="4" width="11" customWidth="1"/>
    <col min="5" max="5" width="10.42578125" customWidth="1"/>
  </cols>
  <sheetData>
    <row r="1" spans="1:5" x14ac:dyDescent="0.25">
      <c r="A1" s="18"/>
      <c r="B1" s="85"/>
      <c r="C1" s="85"/>
    </row>
    <row r="2" spans="1:5" x14ac:dyDescent="0.25">
      <c r="A2" s="19"/>
      <c r="B2" s="85"/>
      <c r="C2" s="85"/>
    </row>
    <row r="3" spans="1:5" x14ac:dyDescent="0.25">
      <c r="A3" s="19"/>
      <c r="B3" s="85"/>
      <c r="C3" s="85"/>
    </row>
    <row r="4" spans="1:5" ht="15.75" thickBot="1" x14ac:dyDescent="0.3">
      <c r="A4" s="20"/>
      <c r="B4" s="85"/>
      <c r="C4" s="85"/>
    </row>
    <row r="5" spans="1:5" x14ac:dyDescent="0.25">
      <c r="A5" s="135" t="s">
        <v>32</v>
      </c>
      <c r="B5" s="68"/>
      <c r="C5" s="68"/>
      <c r="D5" s="68"/>
      <c r="E5" s="68"/>
    </row>
    <row r="6" spans="1:5" ht="15.75" thickBot="1" x14ac:dyDescent="0.3">
      <c r="A6" s="6"/>
      <c r="B6" s="6"/>
      <c r="C6" s="6"/>
      <c r="D6" s="6"/>
      <c r="E6" s="69"/>
    </row>
    <row r="7" spans="1:5" ht="15.75" thickBot="1" x14ac:dyDescent="0.3">
      <c r="A7" s="147" t="s">
        <v>33</v>
      </c>
      <c r="B7" s="148"/>
      <c r="C7" s="148"/>
      <c r="D7" s="148"/>
      <c r="E7" s="149"/>
    </row>
    <row r="8" spans="1:5" ht="36.75" x14ac:dyDescent="0.25">
      <c r="A8" s="70" t="s">
        <v>34</v>
      </c>
      <c r="B8" s="133" t="s">
        <v>62</v>
      </c>
      <c r="C8" s="133" t="s">
        <v>63</v>
      </c>
      <c r="D8" s="133" t="s">
        <v>64</v>
      </c>
      <c r="E8" s="134" t="s">
        <v>12</v>
      </c>
    </row>
    <row r="9" spans="1:5" x14ac:dyDescent="0.25">
      <c r="A9" s="128" t="s">
        <v>76</v>
      </c>
      <c r="B9" s="129"/>
      <c r="C9" s="129"/>
      <c r="D9" s="129"/>
      <c r="E9" s="130"/>
    </row>
    <row r="10" spans="1:5" x14ac:dyDescent="0.25">
      <c r="A10" s="71" t="s">
        <v>74</v>
      </c>
      <c r="B10" s="72">
        <v>0</v>
      </c>
      <c r="C10" s="72">
        <v>0</v>
      </c>
      <c r="D10" s="72">
        <v>0</v>
      </c>
      <c r="E10" s="73">
        <f>B10+C10+D10</f>
        <v>0</v>
      </c>
    </row>
    <row r="11" spans="1:5" ht="15.75" thickBot="1" x14ac:dyDescent="0.3">
      <c r="A11" s="127" t="s">
        <v>35</v>
      </c>
      <c r="B11" s="72">
        <v>0</v>
      </c>
      <c r="C11" s="72">
        <v>0</v>
      </c>
      <c r="D11" s="72">
        <v>0</v>
      </c>
      <c r="E11" s="73">
        <f t="shared" ref="E11" si="0">B11+C11+D11</f>
        <v>0</v>
      </c>
    </row>
    <row r="12" spans="1:5" ht="15.75" thickBot="1" x14ac:dyDescent="0.3">
      <c r="A12" s="124" t="s">
        <v>70</v>
      </c>
      <c r="B12" s="74">
        <f>SUM(B10:B11)</f>
        <v>0</v>
      </c>
      <c r="C12" s="74">
        <f>SUM(C10:C11)</f>
        <v>0</v>
      </c>
      <c r="D12" s="74">
        <f>SUM(D10:D11)</f>
        <v>0</v>
      </c>
      <c r="E12" s="75">
        <f>SUM(B12:D12)</f>
        <v>0</v>
      </c>
    </row>
    <row r="13" spans="1:5" x14ac:dyDescent="0.25">
      <c r="A13" s="150" t="s">
        <v>71</v>
      </c>
      <c r="B13" s="151"/>
      <c r="C13" s="151"/>
      <c r="D13" s="151"/>
      <c r="E13" s="152"/>
    </row>
    <row r="14" spans="1:5" ht="15.75" thickBot="1" x14ac:dyDescent="0.3">
      <c r="A14" s="127" t="s">
        <v>72</v>
      </c>
      <c r="B14" s="72">
        <v>0</v>
      </c>
      <c r="C14" s="72">
        <v>0</v>
      </c>
      <c r="D14" s="72">
        <v>0</v>
      </c>
      <c r="E14" s="73">
        <f>B14+C14+D14</f>
        <v>0</v>
      </c>
    </row>
    <row r="15" spans="1:5" ht="15.75" thickBot="1" x14ac:dyDescent="0.3">
      <c r="A15" s="126" t="s">
        <v>73</v>
      </c>
      <c r="B15" s="131">
        <f>SUM(B14:B14)</f>
        <v>0</v>
      </c>
      <c r="C15" s="131">
        <f>SUM(C14:C14)</f>
        <v>0</v>
      </c>
      <c r="D15" s="131">
        <f>SUM(D14:D14)</f>
        <v>0</v>
      </c>
      <c r="E15" s="132">
        <f>SUM(E14:E14)</f>
        <v>0</v>
      </c>
    </row>
    <row r="16" spans="1:5" x14ac:dyDescent="0.25">
      <c r="A16" s="76" t="s">
        <v>36</v>
      </c>
      <c r="B16" s="77"/>
      <c r="C16" s="77"/>
      <c r="D16" s="77"/>
      <c r="E16" s="78"/>
    </row>
    <row r="17" spans="1:5" x14ac:dyDescent="0.25">
      <c r="A17" s="127" t="s">
        <v>65</v>
      </c>
      <c r="B17" s="72">
        <v>0</v>
      </c>
      <c r="C17" s="72">
        <v>0</v>
      </c>
      <c r="D17" s="72">
        <v>0</v>
      </c>
      <c r="E17" s="73">
        <f>B17+C17+D17</f>
        <v>0</v>
      </c>
    </row>
    <row r="18" spans="1:5" x14ac:dyDescent="0.25">
      <c r="A18" s="127" t="s">
        <v>66</v>
      </c>
      <c r="B18" s="72">
        <v>0</v>
      </c>
      <c r="C18" s="72">
        <v>0</v>
      </c>
      <c r="D18" s="72">
        <v>0</v>
      </c>
      <c r="E18" s="73">
        <f t="shared" ref="E18:E20" si="1">B18+C18+D18</f>
        <v>0</v>
      </c>
    </row>
    <row r="19" spans="1:5" x14ac:dyDescent="0.25">
      <c r="A19" s="127" t="s">
        <v>67</v>
      </c>
      <c r="B19" s="72">
        <v>0</v>
      </c>
      <c r="C19" s="72">
        <v>0</v>
      </c>
      <c r="D19" s="72">
        <v>0</v>
      </c>
      <c r="E19" s="73">
        <f t="shared" si="1"/>
        <v>0</v>
      </c>
    </row>
    <row r="20" spans="1:5" ht="15.75" thickBot="1" x14ac:dyDescent="0.3">
      <c r="A20" s="127" t="s">
        <v>68</v>
      </c>
      <c r="B20" s="72">
        <v>0</v>
      </c>
      <c r="C20" s="72">
        <v>0</v>
      </c>
      <c r="D20" s="72">
        <v>0</v>
      </c>
      <c r="E20" s="73">
        <f t="shared" si="1"/>
        <v>0</v>
      </c>
    </row>
    <row r="21" spans="1:5" ht="15.75" thickBot="1" x14ac:dyDescent="0.3">
      <c r="A21" s="79" t="s">
        <v>69</v>
      </c>
      <c r="B21" s="80">
        <f>SUM(B17:B20)</f>
        <v>0</v>
      </c>
      <c r="C21" s="80">
        <f>SUM(C17:C20)</f>
        <v>0</v>
      </c>
      <c r="D21" s="80">
        <f>SUM(D17:D20)</f>
        <v>0</v>
      </c>
      <c r="E21" s="81">
        <f>SUM(E17:E20)</f>
        <v>0</v>
      </c>
    </row>
    <row r="22" spans="1:5" ht="15.75" thickBot="1" x14ac:dyDescent="0.3">
      <c r="A22" s="82" t="s">
        <v>37</v>
      </c>
      <c r="B22" s="83">
        <f>B12+B15+B21</f>
        <v>0</v>
      </c>
      <c r="C22" s="83">
        <f>C12+C15+C21</f>
        <v>0</v>
      </c>
      <c r="D22" s="83">
        <f>D12+D15+D21</f>
        <v>0</v>
      </c>
      <c r="E22" s="84">
        <f>E12+E15+E21</f>
        <v>0</v>
      </c>
    </row>
    <row r="23" spans="1:5" x14ac:dyDescent="0.25">
      <c r="A23" s="6"/>
      <c r="B23" s="6"/>
      <c r="C23" s="6"/>
      <c r="D23" s="6"/>
      <c r="E23" s="6"/>
    </row>
  </sheetData>
  <mergeCells count="2">
    <mergeCell ref="A7:E7"/>
    <mergeCell ref="A13:E13"/>
  </mergeCells>
  <phoneticPr fontId="20" type="noConversion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B8"/>
  <sheetViews>
    <sheetView workbookViewId="0">
      <selection activeCell="F27" sqref="F27"/>
    </sheetView>
  </sheetViews>
  <sheetFormatPr defaultRowHeight="15" x14ac:dyDescent="0.25"/>
  <cols>
    <col min="1" max="1" width="40.85546875" customWidth="1"/>
    <col min="2" max="2" width="14.28515625" customWidth="1"/>
  </cols>
  <sheetData>
    <row r="1" spans="1:2" x14ac:dyDescent="0.25">
      <c r="A1" s="1" t="s">
        <v>9</v>
      </c>
      <c r="B1" s="4" t="s">
        <v>20</v>
      </c>
    </row>
    <row r="2" spans="1:2" x14ac:dyDescent="0.25">
      <c r="A2" s="1" t="s">
        <v>21</v>
      </c>
      <c r="B2" s="2">
        <v>23.33</v>
      </c>
    </row>
    <row r="3" spans="1:2" x14ac:dyDescent="0.25">
      <c r="A3" s="1" t="s">
        <v>22</v>
      </c>
      <c r="B3" s="3">
        <v>17.89</v>
      </c>
    </row>
    <row r="4" spans="1:2" x14ac:dyDescent="0.25">
      <c r="A4" s="1" t="s">
        <v>23</v>
      </c>
      <c r="B4" s="3">
        <v>13.24</v>
      </c>
    </row>
    <row r="5" spans="1:2" x14ac:dyDescent="0.25">
      <c r="A5" s="1" t="s">
        <v>23</v>
      </c>
      <c r="B5" s="3">
        <v>13.24</v>
      </c>
    </row>
    <row r="6" spans="1:2" x14ac:dyDescent="0.25">
      <c r="A6" s="1" t="s">
        <v>24</v>
      </c>
      <c r="B6" s="3">
        <v>10</v>
      </c>
    </row>
    <row r="7" spans="1:2" x14ac:dyDescent="0.25">
      <c r="A7" s="1" t="s">
        <v>25</v>
      </c>
      <c r="B7" s="3">
        <v>13</v>
      </c>
    </row>
    <row r="8" spans="1:2" x14ac:dyDescent="0.25">
      <c r="A8" s="1" t="s">
        <v>26</v>
      </c>
      <c r="B8" s="3">
        <v>6</v>
      </c>
    </row>
  </sheetData>
  <dataValidations count="2">
    <dataValidation type="list" allowBlank="1" showInputMessage="1" showErrorMessage="1" sqref="A2:A8" xr:uid="{00000000-0002-0000-0500-000000000000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B2:B8" xr:uid="{00000000-0002-0000-0500-000001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6</vt:i4>
      </vt:variant>
    </vt:vector>
  </HeadingPairs>
  <TitlesOfParts>
    <vt:vector size="15" baseType="lpstr">
      <vt:lpstr>Navodila</vt:lpstr>
      <vt:lpstr>Partner 1 - VP</vt:lpstr>
      <vt:lpstr>Partner 2</vt:lpstr>
      <vt:lpstr>Partner 3</vt:lpstr>
      <vt:lpstr>Partner 4</vt:lpstr>
      <vt:lpstr>Partner 5</vt:lpstr>
      <vt:lpstr>Skupni</vt:lpstr>
      <vt:lpstr>Viri financiranja</vt:lpstr>
      <vt:lpstr>SE</vt:lpstr>
      <vt:lpstr>'Partner 1 - VP'!Področje_tiskanja</vt:lpstr>
      <vt:lpstr>'Partner 2'!Področje_tiskanja</vt:lpstr>
      <vt:lpstr>'Partner 3'!Področje_tiskanja</vt:lpstr>
      <vt:lpstr>'Partner 4'!Področje_tiskanja</vt:lpstr>
      <vt:lpstr>'Partner 5'!Področje_tiskanja</vt:lpstr>
      <vt:lpstr>Skupni!Področje_tiskanja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Priloga 3 Stroškovnik za projekte neinvesticijske narave 1JP</dc:title>
  <dc:subject>Priloga 3 Stroškovnik za projekte neinvesticijske narave 1JP</dc:subject>
  <dc:creator>Icra d.o.o.</dc:creator>
  <cp:keywords>Priloga 3 Stroškovnik za projekte neinvesticijske narave 1JP</cp:keywords>
  <cp:lastModifiedBy>melita mavric</cp:lastModifiedBy>
  <cp:lastPrinted>2024-07-29T09:13:59Z</cp:lastPrinted>
  <dcterms:created xsi:type="dcterms:W3CDTF">2024-02-16T11:25:45Z</dcterms:created>
  <dcterms:modified xsi:type="dcterms:W3CDTF">2025-07-17T11:44:02Z</dcterms:modified>
</cp:coreProperties>
</file>